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9170" windowHeight="5670" activeTab="1"/>
  </bookViews>
  <sheets>
    <sheet name="Aufbau der Hochschuleinrichtung" sheetId="9" r:id="rId1"/>
    <sheet name="Checkliste" sheetId="1" r:id="rId2"/>
    <sheet name="Maßnahmen" sheetId="2" r:id="rId3"/>
    <sheet name="Matrix 1" sheetId="6" r:id="rId4"/>
    <sheet name="Matrix 2" sheetId="8" state="hidden" r:id="rId5"/>
    <sheet name="Auswertung" sheetId="7" state="hidden" r:id="rId6"/>
  </sheets>
  <definedNames>
    <definedName name="_xlnm._FilterDatabase" localSheetId="1" hidden="1">Checkliste!$A$6:$O$59</definedName>
    <definedName name="_xlnm._FilterDatabase" localSheetId="2" hidden="1">Maßnahmen!$B$10:$L$131</definedName>
    <definedName name="_xlnm.Print_Area" localSheetId="0">'Aufbau der Hochschuleinrichtung'!$A$1:$C$16</definedName>
    <definedName name="_xlnm.Print_Area" localSheetId="2">Maßnahmen!$A$6:$L$131</definedName>
    <definedName name="_xlnm.Print_Area" localSheetId="3">'Matrix 1'!$A$1:$L$15</definedName>
    <definedName name="_xlnm.Print_Area" localSheetId="4">'Matrix 2'!$A$1:$K$71</definedName>
    <definedName name="_xlnm.Print_Titles" localSheetId="1">Checkliste!$1:$6</definedName>
    <definedName name="_xlnm.Print_Titles" localSheetId="2">Maßnahmen!$6:$10</definedName>
  </definedNames>
  <calcPr calcId="145621" fullCalcOnLoad="1"/>
</workbook>
</file>

<file path=xl/calcChain.xml><?xml version="1.0" encoding="utf-8"?>
<calcChain xmlns="http://schemas.openxmlformats.org/spreadsheetml/2006/main">
  <c r="B1" i="2" l="1"/>
  <c r="C5" i="6"/>
  <c r="C4" i="6"/>
  <c r="C3" i="6"/>
  <c r="C2" i="6"/>
  <c r="K1" i="9"/>
  <c r="K2" i="9" s="1"/>
  <c r="K3" i="9" s="1"/>
  <c r="K4" i="9" s="1"/>
  <c r="K5" i="9" s="1"/>
  <c r="K6" i="9" s="1"/>
  <c r="K7" i="9" s="1"/>
  <c r="K8" i="9" s="1"/>
  <c r="K9" i="9" s="1"/>
  <c r="C5" i="1"/>
  <c r="O2" i="2"/>
  <c r="B3" i="2"/>
  <c r="C3" i="1"/>
  <c r="O1" i="2"/>
  <c r="B2" i="2"/>
  <c r="C4" i="1"/>
  <c r="O3" i="2"/>
  <c r="B4" i="2"/>
  <c r="C2" i="1"/>
  <c r="L14" i="1"/>
  <c r="K1" i="1"/>
  <c r="K2" i="1" s="1"/>
  <c r="K3" i="1" s="1"/>
  <c r="K4" i="1" s="1"/>
  <c r="K5" i="1" s="1"/>
  <c r="M113" i="2"/>
  <c r="N113" i="2"/>
  <c r="D114" i="2"/>
  <c r="M119" i="2"/>
  <c r="N119" i="2"/>
  <c r="D120" i="2"/>
  <c r="M122" i="2"/>
  <c r="N122" i="2"/>
  <c r="D123" i="2"/>
  <c r="M128" i="2"/>
  <c r="N128" i="2"/>
  <c r="D129" i="2"/>
  <c r="M56" i="2"/>
  <c r="N56" i="2"/>
  <c r="D57" i="2"/>
  <c r="M74" i="2"/>
  <c r="N74" i="2"/>
  <c r="D75" i="2"/>
  <c r="M98" i="2"/>
  <c r="N98" i="2"/>
  <c r="D99" i="2"/>
  <c r="M107" i="2"/>
  <c r="N107" i="2"/>
  <c r="D108" i="2"/>
  <c r="M14" i="2"/>
  <c r="N14" i="2"/>
  <c r="D15" i="2"/>
  <c r="M20" i="2"/>
  <c r="N20" i="2"/>
  <c r="D21" i="2"/>
  <c r="M23" i="2"/>
  <c r="N23" i="2"/>
  <c r="D24" i="2"/>
  <c r="M11" i="2"/>
  <c r="N11" i="2"/>
  <c r="D12" i="2"/>
  <c r="M17" i="2"/>
  <c r="M26" i="2"/>
  <c r="N26" i="2"/>
  <c r="D27" i="2"/>
  <c r="M29" i="2"/>
  <c r="N29" i="2"/>
  <c r="D30" i="2"/>
  <c r="M32" i="2"/>
  <c r="N32" i="2"/>
  <c r="D33" i="2"/>
  <c r="M35" i="2"/>
  <c r="N35" i="2"/>
  <c r="D36" i="2"/>
  <c r="M38" i="2"/>
  <c r="N38" i="2"/>
  <c r="D39" i="2"/>
  <c r="M41" i="2"/>
  <c r="N41" i="2"/>
  <c r="D42" i="2"/>
  <c r="M44" i="2"/>
  <c r="N44" i="2"/>
  <c r="D45" i="2"/>
  <c r="M47" i="2"/>
  <c r="N47" i="2"/>
  <c r="D48" i="2"/>
  <c r="M50" i="2"/>
  <c r="N50" i="2"/>
  <c r="D51" i="2"/>
  <c r="M53" i="2"/>
  <c r="N53" i="2"/>
  <c r="D54" i="2"/>
  <c r="M59" i="2"/>
  <c r="N59" i="2"/>
  <c r="D60" i="2"/>
  <c r="M62" i="2"/>
  <c r="N62" i="2"/>
  <c r="D63" i="2"/>
  <c r="M65" i="2"/>
  <c r="N65" i="2"/>
  <c r="D66" i="2"/>
  <c r="M68" i="2"/>
  <c r="N68" i="2"/>
  <c r="D69" i="2"/>
  <c r="M71" i="2"/>
  <c r="N71" i="2"/>
  <c r="D72" i="2"/>
  <c r="M77" i="2"/>
  <c r="N77" i="2"/>
  <c r="D78" i="2"/>
  <c r="M80" i="2"/>
  <c r="N80" i="2"/>
  <c r="D81" i="2"/>
  <c r="M83" i="2"/>
  <c r="N83" i="2"/>
  <c r="D84" i="2"/>
  <c r="M86" i="2"/>
  <c r="N86" i="2"/>
  <c r="D87" i="2"/>
  <c r="M89" i="2"/>
  <c r="N89" i="2"/>
  <c r="D90" i="2"/>
  <c r="M92" i="2"/>
  <c r="N92" i="2"/>
  <c r="D93" i="2"/>
  <c r="M95" i="2"/>
  <c r="N95" i="2"/>
  <c r="D96" i="2"/>
  <c r="M101" i="2"/>
  <c r="N101" i="2"/>
  <c r="D102" i="2"/>
  <c r="M104" i="2"/>
  <c r="N104" i="2"/>
  <c r="D105" i="2"/>
  <c r="M110" i="2"/>
  <c r="N110" i="2"/>
  <c r="D111" i="2"/>
  <c r="M116" i="2"/>
  <c r="N116" i="2"/>
  <c r="D117" i="2"/>
  <c r="M125" i="2"/>
  <c r="N125" i="2"/>
  <c r="D126" i="2"/>
  <c r="N17" i="2"/>
  <c r="D18" i="2"/>
  <c r="K9" i="1"/>
  <c r="M9" i="1"/>
  <c r="K10" i="1"/>
  <c r="M10" i="1"/>
  <c r="K11" i="1"/>
  <c r="M11" i="1"/>
  <c r="K12" i="1"/>
  <c r="M12" i="1"/>
  <c r="K13" i="1"/>
  <c r="M13" i="1"/>
  <c r="K14" i="1"/>
  <c r="M14" i="1"/>
  <c r="M15" i="1"/>
  <c r="M20" i="1"/>
  <c r="M24" i="1"/>
  <c r="M28" i="1"/>
  <c r="M33" i="1"/>
  <c r="M39" i="1"/>
  <c r="M43" i="1"/>
  <c r="M54" i="1"/>
  <c r="K8" i="1"/>
  <c r="M8" i="1"/>
  <c r="K56" i="1"/>
  <c r="M56" i="1"/>
  <c r="K57" i="1"/>
  <c r="M57" i="1"/>
  <c r="K55" i="1"/>
  <c r="M55" i="1"/>
  <c r="K45" i="1"/>
  <c r="M45" i="1"/>
  <c r="K46" i="1"/>
  <c r="M46" i="1"/>
  <c r="K47" i="1"/>
  <c r="M47" i="1"/>
  <c r="K48" i="1"/>
  <c r="M48" i="1"/>
  <c r="K49" i="1"/>
  <c r="M49" i="1"/>
  <c r="K50" i="1"/>
  <c r="M50" i="1"/>
  <c r="K51" i="1"/>
  <c r="M51" i="1"/>
  <c r="K52" i="1"/>
  <c r="M52" i="1"/>
  <c r="K53" i="1"/>
  <c r="M53" i="1"/>
  <c r="K44" i="1"/>
  <c r="M44" i="1"/>
  <c r="K41" i="1"/>
  <c r="M41" i="1"/>
  <c r="K42" i="1"/>
  <c r="M42" i="1"/>
  <c r="K40" i="1"/>
  <c r="M40" i="1"/>
  <c r="K35" i="1"/>
  <c r="M35" i="1"/>
  <c r="K36" i="1"/>
  <c r="M36" i="1"/>
  <c r="K37" i="1"/>
  <c r="M37" i="1"/>
  <c r="K34" i="1"/>
  <c r="M34" i="1"/>
  <c r="K30" i="1"/>
  <c r="M30" i="1"/>
  <c r="K31" i="1"/>
  <c r="M31" i="1"/>
  <c r="K32" i="1"/>
  <c r="M32" i="1"/>
  <c r="K29" i="1"/>
  <c r="M29" i="1"/>
  <c r="K26" i="1"/>
  <c r="M26" i="1"/>
  <c r="K27" i="1"/>
  <c r="M27" i="1"/>
  <c r="K25" i="1"/>
  <c r="M25" i="1"/>
  <c r="K22" i="1"/>
  <c r="M22" i="1"/>
  <c r="K23" i="1"/>
  <c r="M23" i="1"/>
  <c r="K21" i="1"/>
  <c r="M21" i="1"/>
  <c r="K17" i="1"/>
  <c r="M17" i="1"/>
  <c r="K18" i="1"/>
  <c r="M18" i="1"/>
  <c r="K19" i="1"/>
  <c r="M19" i="1"/>
  <c r="K16" i="1"/>
  <c r="M16" i="1"/>
  <c r="H40" i="1"/>
  <c r="H41" i="1"/>
  <c r="H42" i="1"/>
  <c r="H44" i="1"/>
  <c r="H45" i="1"/>
  <c r="H46" i="1"/>
  <c r="H47" i="1"/>
  <c r="H48" i="1"/>
  <c r="H49" i="1"/>
  <c r="H50" i="1"/>
  <c r="H51" i="1"/>
  <c r="H52" i="1"/>
  <c r="H53" i="1"/>
  <c r="H55" i="1"/>
  <c r="H56" i="1"/>
  <c r="H57" i="1"/>
  <c r="H9" i="1"/>
  <c r="H10" i="1"/>
  <c r="H11" i="1"/>
  <c r="H12" i="1"/>
  <c r="H13" i="1"/>
  <c r="H14" i="1"/>
  <c r="H16" i="1"/>
  <c r="H17" i="1"/>
  <c r="H18" i="1"/>
  <c r="H19" i="1"/>
  <c r="H21" i="1"/>
  <c r="H22" i="1"/>
  <c r="H23" i="1"/>
  <c r="H25" i="1"/>
  <c r="H26" i="1"/>
  <c r="H27" i="1"/>
  <c r="H29" i="1"/>
  <c r="H30" i="1"/>
  <c r="H31" i="1"/>
  <c r="H32" i="1"/>
  <c r="H34" i="1"/>
  <c r="H35" i="1"/>
  <c r="H36" i="1"/>
  <c r="H37" i="1"/>
  <c r="H8"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40" i="1"/>
  <c r="I41" i="1"/>
  <c r="I42" i="1"/>
  <c r="I43" i="1"/>
  <c r="I44" i="1"/>
  <c r="I45" i="1"/>
  <c r="I46" i="1"/>
  <c r="I47" i="1"/>
  <c r="I48" i="1"/>
  <c r="I49" i="1"/>
  <c r="I50" i="1"/>
  <c r="I51" i="1"/>
  <c r="B35" i="2"/>
  <c r="C35" i="2"/>
  <c r="B20" i="2"/>
  <c r="C20" i="2"/>
  <c r="B11" i="2"/>
  <c r="C11" i="2"/>
  <c r="B59" i="2"/>
  <c r="C59" i="2"/>
  <c r="B32" i="2"/>
  <c r="C32" i="2"/>
  <c r="B41" i="2"/>
  <c r="C41" i="2"/>
  <c r="B53" i="2"/>
  <c r="C53" i="2"/>
  <c r="B38" i="2"/>
  <c r="C38" i="2"/>
  <c r="B23" i="2"/>
  <c r="C23" i="2"/>
  <c r="B50" i="2"/>
  <c r="C50" i="2"/>
  <c r="B17" i="2"/>
  <c r="B11" i="7"/>
  <c r="B14" i="2"/>
  <c r="C14" i="2"/>
  <c r="B44" i="2"/>
  <c r="C44" i="2"/>
  <c r="B47" i="2"/>
  <c r="C47" i="2"/>
  <c r="B26" i="2"/>
  <c r="B29" i="2"/>
  <c r="B56" i="2"/>
  <c r="C56" i="2"/>
  <c r="B73" i="7"/>
  <c r="AA73" i="7"/>
  <c r="W73" i="7"/>
  <c r="R73" i="7"/>
  <c r="X73" i="7"/>
  <c r="B50" i="7"/>
  <c r="K11" i="7"/>
  <c r="F11" i="7"/>
  <c r="C11" i="7"/>
  <c r="H11" i="7"/>
  <c r="I11" i="7"/>
  <c r="H50" i="7"/>
  <c r="N73" i="7"/>
  <c r="S73" i="7"/>
  <c r="B71" i="7"/>
  <c r="Y71" i="7"/>
  <c r="B80" i="7"/>
  <c r="Z73" i="7"/>
  <c r="H73" i="7"/>
  <c r="S50" i="7"/>
  <c r="V50" i="7"/>
  <c r="P73" i="7"/>
  <c r="M73" i="7"/>
  <c r="E73" i="7"/>
  <c r="Q50" i="7"/>
  <c r="B35" i="7"/>
  <c r="I35" i="7"/>
  <c r="B56" i="7"/>
  <c r="L56" i="7"/>
  <c r="B49" i="7"/>
  <c r="J49" i="7"/>
  <c r="B4" i="7"/>
  <c r="N71" i="7"/>
  <c r="J71" i="7"/>
  <c r="B69" i="7"/>
  <c r="R69" i="7"/>
  <c r="D49" i="7"/>
  <c r="G11" i="7"/>
  <c r="Y50" i="7"/>
  <c r="E50" i="7"/>
  <c r="C50" i="7"/>
  <c r="P50" i="7"/>
  <c r="E11" i="7"/>
  <c r="D11" i="7"/>
  <c r="E56" i="7"/>
  <c r="R56" i="7"/>
  <c r="S56" i="7"/>
  <c r="W80" i="7"/>
  <c r="G73" i="7"/>
  <c r="K73" i="7"/>
  <c r="T73" i="7"/>
  <c r="J73" i="7"/>
  <c r="V73" i="7"/>
  <c r="D35" i="7"/>
  <c r="F50" i="7"/>
  <c r="B77" i="7"/>
  <c r="P77" i="7"/>
  <c r="B5" i="7"/>
  <c r="B63" i="7"/>
  <c r="B28" i="7"/>
  <c r="D28" i="7"/>
  <c r="K49" i="7"/>
  <c r="U49" i="7"/>
  <c r="R50" i="7"/>
  <c r="U50" i="7"/>
  <c r="I50" i="7"/>
  <c r="K50" i="7"/>
  <c r="J11" i="7"/>
  <c r="K56" i="7"/>
  <c r="D56" i="7"/>
  <c r="W56" i="7"/>
  <c r="S80" i="7"/>
  <c r="D73" i="7"/>
  <c r="Q73" i="7"/>
  <c r="F73" i="7"/>
  <c r="K35" i="7"/>
  <c r="Z50" i="7"/>
  <c r="B57" i="7"/>
  <c r="B52" i="7"/>
  <c r="K52" i="7"/>
  <c r="B24" i="7"/>
  <c r="B12" i="7"/>
  <c r="M49" i="7"/>
  <c r="C17" i="2"/>
  <c r="G71" i="7"/>
  <c r="O73" i="7"/>
  <c r="L73" i="7"/>
  <c r="Y73" i="7"/>
  <c r="I73" i="7"/>
  <c r="U73" i="7"/>
  <c r="C73" i="7"/>
  <c r="S71" i="7"/>
  <c r="P71" i="7"/>
  <c r="U71" i="7"/>
  <c r="T71" i="7"/>
  <c r="W71" i="7"/>
  <c r="O71" i="7"/>
  <c r="K71" i="7"/>
  <c r="M80" i="7"/>
  <c r="I80" i="7"/>
  <c r="J69" i="7"/>
  <c r="Q69" i="7"/>
  <c r="W69" i="7"/>
  <c r="N69" i="7"/>
  <c r="P69" i="7"/>
  <c r="AA69" i="7"/>
  <c r="F28" i="7"/>
  <c r="C29" i="2"/>
  <c r="B21" i="7"/>
  <c r="B65" i="7"/>
  <c r="B26" i="7"/>
  <c r="C26" i="2"/>
  <c r="B66" i="7"/>
  <c r="B25" i="7"/>
  <c r="B64" i="7"/>
  <c r="B29" i="7"/>
  <c r="B70" i="7"/>
  <c r="B78" i="7"/>
  <c r="B20" i="7"/>
  <c r="B19" i="7"/>
  <c r="B33" i="7"/>
  <c r="B74" i="7"/>
  <c r="I52" i="1"/>
  <c r="B18" i="7"/>
  <c r="B32" i="7"/>
  <c r="B7" i="7"/>
  <c r="I4" i="7"/>
  <c r="P49" i="7"/>
  <c r="Z69" i="7"/>
  <c r="L69" i="7"/>
  <c r="T69" i="7"/>
  <c r="C71" i="7"/>
  <c r="I71" i="7"/>
  <c r="H71" i="7"/>
  <c r="R71" i="7"/>
  <c r="G49" i="7"/>
  <c r="F49" i="7"/>
  <c r="Q49" i="7"/>
  <c r="Z71" i="7"/>
  <c r="M50" i="7"/>
  <c r="D50" i="7"/>
  <c r="X50" i="7"/>
  <c r="O50" i="7"/>
  <c r="G50" i="7"/>
  <c r="T50" i="7"/>
  <c r="N50" i="7"/>
  <c r="L50" i="7"/>
  <c r="C77" i="7"/>
  <c r="C69" i="7"/>
  <c r="O69" i="7"/>
  <c r="X69" i="7"/>
  <c r="AA71" i="7"/>
  <c r="V71" i="7"/>
  <c r="M71" i="7"/>
  <c r="H35" i="7"/>
  <c r="W49" i="7"/>
  <c r="W50" i="7"/>
  <c r="AA50" i="7"/>
  <c r="J50" i="7"/>
  <c r="C4" i="7"/>
  <c r="E4" i="7"/>
  <c r="F4" i="7"/>
  <c r="H4" i="7"/>
  <c r="G4" i="7"/>
  <c r="P80" i="7"/>
  <c r="F80" i="7"/>
  <c r="K80" i="7"/>
  <c r="V80" i="7"/>
  <c r="Q80" i="7"/>
  <c r="D80" i="7"/>
  <c r="E80" i="7"/>
  <c r="U80" i="7"/>
  <c r="L80" i="7"/>
  <c r="R80" i="7"/>
  <c r="K28" i="7"/>
  <c r="O80" i="7"/>
  <c r="H80" i="7"/>
  <c r="G80" i="7"/>
  <c r="J56" i="7"/>
  <c r="J4" i="7"/>
  <c r="D4" i="7"/>
  <c r="N80" i="7"/>
  <c r="K4" i="7"/>
  <c r="I49" i="7"/>
  <c r="N49" i="7"/>
  <c r="L49" i="7"/>
  <c r="Z49" i="7"/>
  <c r="E49" i="7"/>
  <c r="X49" i="7"/>
  <c r="O49" i="7"/>
  <c r="V49" i="7"/>
  <c r="T49" i="7"/>
  <c r="R49" i="7"/>
  <c r="H49" i="7"/>
  <c r="F71" i="7"/>
  <c r="E71" i="7"/>
  <c r="X71" i="7"/>
  <c r="L71" i="7"/>
  <c r="Z80" i="7"/>
  <c r="T80" i="7"/>
  <c r="Y80" i="7"/>
  <c r="Q56" i="7"/>
  <c r="V56" i="7"/>
  <c r="P56" i="7"/>
  <c r="G56" i="7"/>
  <c r="C56" i="7"/>
  <c r="H56" i="7"/>
  <c r="N56" i="7"/>
  <c r="AA56" i="7"/>
  <c r="X56" i="7"/>
  <c r="M56" i="7"/>
  <c r="O56" i="7"/>
  <c r="U56" i="7"/>
  <c r="Z56" i="7"/>
  <c r="Y69" i="7"/>
  <c r="M69" i="7"/>
  <c r="I69" i="7"/>
  <c r="C80" i="7"/>
  <c r="X80" i="7"/>
  <c r="AA49" i="7"/>
  <c r="AA80" i="7"/>
  <c r="T56" i="7"/>
  <c r="Y56" i="7"/>
  <c r="C49" i="7"/>
  <c r="S49" i="7"/>
  <c r="J80" i="7"/>
  <c r="I56" i="7"/>
  <c r="F56" i="7"/>
  <c r="Y49" i="7"/>
  <c r="Q71" i="7"/>
  <c r="D71" i="7"/>
  <c r="C35" i="7"/>
  <c r="J35" i="7"/>
  <c r="E35" i="7"/>
  <c r="F35" i="7"/>
  <c r="G35" i="7"/>
  <c r="W57" i="7"/>
  <c r="X57" i="7"/>
  <c r="E57" i="7"/>
  <c r="U57" i="7"/>
  <c r="P57" i="7"/>
  <c r="T57" i="7"/>
  <c r="S57" i="7"/>
  <c r="Q57" i="7"/>
  <c r="M57" i="7"/>
  <c r="F57" i="7"/>
  <c r="D57" i="7"/>
  <c r="V57" i="7"/>
  <c r="I57" i="7"/>
  <c r="R57" i="7"/>
  <c r="H57" i="7"/>
  <c r="O57" i="7"/>
  <c r="C57" i="7"/>
  <c r="Y57" i="7"/>
  <c r="G57" i="7"/>
  <c r="K57" i="7"/>
  <c r="Z57" i="7"/>
  <c r="N57" i="7"/>
  <c r="AA57" i="7"/>
  <c r="J57" i="7"/>
  <c r="L57" i="7"/>
  <c r="J5" i="7"/>
  <c r="I5" i="7"/>
  <c r="K5" i="7"/>
  <c r="D5" i="7"/>
  <c r="E5" i="7"/>
  <c r="F5" i="7"/>
  <c r="G5" i="7"/>
  <c r="H5" i="7"/>
  <c r="C5" i="7"/>
  <c r="C12" i="7"/>
  <c r="G12" i="7"/>
  <c r="K12" i="7"/>
  <c r="H12" i="7"/>
  <c r="I12" i="7"/>
  <c r="E12" i="7"/>
  <c r="F12" i="7"/>
  <c r="J12" i="7"/>
  <c r="D12" i="7"/>
  <c r="L77" i="7"/>
  <c r="I77" i="7"/>
  <c r="Y77" i="7"/>
  <c r="N77" i="7"/>
  <c r="Q77" i="7"/>
  <c r="Z77" i="7"/>
  <c r="S77" i="7"/>
  <c r="M77" i="7"/>
  <c r="X77" i="7"/>
  <c r="W77" i="7"/>
  <c r="T77" i="7"/>
  <c r="J77" i="7"/>
  <c r="F77" i="7"/>
  <c r="R77" i="7"/>
  <c r="O77" i="7"/>
  <c r="E77" i="7"/>
  <c r="K77" i="7"/>
  <c r="AA77" i="7"/>
  <c r="D77" i="7"/>
  <c r="V77" i="7"/>
  <c r="U77" i="7"/>
  <c r="G77" i="7"/>
  <c r="H77" i="7"/>
  <c r="G69" i="7"/>
  <c r="K69" i="7"/>
  <c r="F69" i="7"/>
  <c r="H69" i="7"/>
  <c r="S69" i="7"/>
  <c r="E69" i="7"/>
  <c r="D69" i="7"/>
  <c r="U69" i="7"/>
  <c r="V69" i="7"/>
  <c r="K24" i="7"/>
  <c r="F24" i="7"/>
  <c r="J24" i="7"/>
  <c r="C24" i="7"/>
  <c r="D24" i="7"/>
  <c r="I24" i="7"/>
  <c r="G24" i="7"/>
  <c r="H24" i="7"/>
  <c r="E24" i="7"/>
  <c r="J28" i="7"/>
  <c r="H28" i="7"/>
  <c r="E28" i="7"/>
  <c r="I28" i="7"/>
  <c r="G28" i="7"/>
  <c r="C28" i="7"/>
  <c r="G52" i="7"/>
  <c r="O52" i="7"/>
  <c r="M52" i="7"/>
  <c r="E52" i="7"/>
  <c r="Z52" i="7"/>
  <c r="U52" i="7"/>
  <c r="R52" i="7"/>
  <c r="S52" i="7"/>
  <c r="X52" i="7"/>
  <c r="H52" i="7"/>
  <c r="L52" i="7"/>
  <c r="Q52" i="7"/>
  <c r="AA52" i="7"/>
  <c r="J52" i="7"/>
  <c r="W52" i="7"/>
  <c r="Y52" i="7"/>
  <c r="F52" i="7"/>
  <c r="V52" i="7"/>
  <c r="I52" i="7"/>
  <c r="T52" i="7"/>
  <c r="N52" i="7"/>
  <c r="C52" i="7"/>
  <c r="P52" i="7"/>
  <c r="D52" i="7"/>
  <c r="E63" i="7"/>
  <c r="K63" i="7"/>
  <c r="W63" i="7"/>
  <c r="H63" i="7"/>
  <c r="P63" i="7"/>
  <c r="D63" i="7"/>
  <c r="J63" i="7"/>
  <c r="S63" i="7"/>
  <c r="G63" i="7"/>
  <c r="X63" i="7"/>
  <c r="C63" i="7"/>
  <c r="L63" i="7"/>
  <c r="Y63" i="7"/>
  <c r="Q63" i="7"/>
  <c r="I63" i="7"/>
  <c r="Z63" i="7"/>
  <c r="T63" i="7"/>
  <c r="O63" i="7"/>
  <c r="N63" i="7"/>
  <c r="R63" i="7"/>
  <c r="V63" i="7"/>
  <c r="AA63" i="7"/>
  <c r="U63" i="7"/>
  <c r="M63" i="7"/>
  <c r="F63" i="7"/>
  <c r="F32" i="7"/>
  <c r="G32" i="7"/>
  <c r="D32" i="7"/>
  <c r="I32" i="7"/>
  <c r="C32" i="7"/>
  <c r="E32" i="7"/>
  <c r="K32" i="7"/>
  <c r="J32" i="7"/>
  <c r="H32" i="7"/>
  <c r="I53" i="1"/>
  <c r="G70" i="7"/>
  <c r="I70" i="7"/>
  <c r="U70" i="7"/>
  <c r="P70" i="7"/>
  <c r="M70" i="7"/>
  <c r="C70" i="7"/>
  <c r="E70" i="7"/>
  <c r="Z70" i="7"/>
  <c r="D70" i="7"/>
  <c r="R70" i="7"/>
  <c r="N70" i="7"/>
  <c r="H70" i="7"/>
  <c r="L70" i="7"/>
  <c r="X70" i="7"/>
  <c r="Y70" i="7"/>
  <c r="O70" i="7"/>
  <c r="K70" i="7"/>
  <c r="W70" i="7"/>
  <c r="V70" i="7"/>
  <c r="AA70" i="7"/>
  <c r="Q70" i="7"/>
  <c r="T70" i="7"/>
  <c r="S70" i="7"/>
  <c r="F70" i="7"/>
  <c r="J70" i="7"/>
  <c r="S66" i="7"/>
  <c r="O66" i="7"/>
  <c r="F66" i="7"/>
  <c r="I66" i="7"/>
  <c r="J66" i="7"/>
  <c r="H66" i="7"/>
  <c r="K66" i="7"/>
  <c r="U66" i="7"/>
  <c r="Y66" i="7"/>
  <c r="L66" i="7"/>
  <c r="C66" i="7"/>
  <c r="R66" i="7"/>
  <c r="E66" i="7"/>
  <c r="M66" i="7"/>
  <c r="X66" i="7"/>
  <c r="D66" i="7"/>
  <c r="T66" i="7"/>
  <c r="Q66" i="7"/>
  <c r="V66" i="7"/>
  <c r="P66" i="7"/>
  <c r="Z66" i="7"/>
  <c r="G66" i="7"/>
  <c r="AA66" i="7"/>
  <c r="N66" i="7"/>
  <c r="W66" i="7"/>
  <c r="J21" i="7"/>
  <c r="F21" i="7"/>
  <c r="G21" i="7"/>
  <c r="C21" i="7"/>
  <c r="I21" i="7"/>
  <c r="K21" i="7"/>
  <c r="D21" i="7"/>
  <c r="E21" i="7"/>
  <c r="H21" i="7"/>
  <c r="L74" i="7"/>
  <c r="V74" i="7"/>
  <c r="N74" i="7"/>
  <c r="Y74" i="7"/>
  <c r="S74" i="7"/>
  <c r="U74" i="7"/>
  <c r="W74" i="7"/>
  <c r="Q74" i="7"/>
  <c r="P74" i="7"/>
  <c r="F74" i="7"/>
  <c r="K74" i="7"/>
  <c r="R74" i="7"/>
  <c r="G74" i="7"/>
  <c r="O74" i="7"/>
  <c r="M74" i="7"/>
  <c r="Z74" i="7"/>
  <c r="D74" i="7"/>
  <c r="C74" i="7"/>
  <c r="I74" i="7"/>
  <c r="T74" i="7"/>
  <c r="X74" i="7"/>
  <c r="E74" i="7"/>
  <c r="H74" i="7"/>
  <c r="AA74" i="7"/>
  <c r="J74" i="7"/>
  <c r="H20" i="7"/>
  <c r="F20" i="7"/>
  <c r="C20" i="7"/>
  <c r="E20" i="7"/>
  <c r="G20" i="7"/>
  <c r="J20" i="7"/>
  <c r="D20" i="7"/>
  <c r="K20" i="7"/>
  <c r="I20" i="7"/>
  <c r="K26" i="7"/>
  <c r="G26" i="7"/>
  <c r="J26" i="7"/>
  <c r="E26" i="7"/>
  <c r="H26" i="7"/>
  <c r="C26" i="7"/>
  <c r="I26" i="7"/>
  <c r="F26" i="7"/>
  <c r="D26" i="7"/>
  <c r="C7" i="7"/>
  <c r="E7" i="7"/>
  <c r="G7" i="7"/>
  <c r="K7" i="7"/>
  <c r="J7" i="7"/>
  <c r="D7" i="7"/>
  <c r="I7" i="7"/>
  <c r="H7" i="7"/>
  <c r="F7" i="7"/>
  <c r="C19" i="7"/>
  <c r="D19" i="7"/>
  <c r="E19" i="7"/>
  <c r="K19" i="7"/>
  <c r="J19" i="7"/>
  <c r="G19" i="7"/>
  <c r="F19" i="7"/>
  <c r="I19" i="7"/>
  <c r="H19" i="7"/>
  <c r="R78" i="7"/>
  <c r="P78" i="7"/>
  <c r="E78" i="7"/>
  <c r="J78" i="7"/>
  <c r="D78" i="7"/>
  <c r="F78" i="7"/>
  <c r="S78" i="7"/>
  <c r="W78" i="7"/>
  <c r="AA78" i="7"/>
  <c r="G78" i="7"/>
  <c r="L78" i="7"/>
  <c r="Y78" i="7"/>
  <c r="N78" i="7"/>
  <c r="O78" i="7"/>
  <c r="V78" i="7"/>
  <c r="T78" i="7"/>
  <c r="U78" i="7"/>
  <c r="Q78" i="7"/>
  <c r="C78" i="7"/>
  <c r="K78" i="7"/>
  <c r="M78" i="7"/>
  <c r="Z78" i="7"/>
  <c r="H78" i="7"/>
  <c r="I78" i="7"/>
  <c r="X78" i="7"/>
  <c r="J64" i="7"/>
  <c r="Y64" i="7"/>
  <c r="S64" i="7"/>
  <c r="K64" i="7"/>
  <c r="R64" i="7"/>
  <c r="I64" i="7"/>
  <c r="AA64" i="7"/>
  <c r="U64" i="7"/>
  <c r="Q64" i="7"/>
  <c r="V64" i="7"/>
  <c r="P64" i="7"/>
  <c r="M64" i="7"/>
  <c r="F64" i="7"/>
  <c r="W64" i="7"/>
  <c r="H64" i="7"/>
  <c r="E64" i="7"/>
  <c r="L64" i="7"/>
  <c r="D64" i="7"/>
  <c r="C64" i="7"/>
  <c r="O64" i="7"/>
  <c r="T64" i="7"/>
  <c r="G64" i="7"/>
  <c r="X64" i="7"/>
  <c r="N64" i="7"/>
  <c r="Z64" i="7"/>
  <c r="L65" i="7"/>
  <c r="N65" i="7"/>
  <c r="T65" i="7"/>
  <c r="X65" i="7"/>
  <c r="W65" i="7"/>
  <c r="F65" i="7"/>
  <c r="V65" i="7"/>
  <c r="Y65" i="7"/>
  <c r="P65" i="7"/>
  <c r="Q65" i="7"/>
  <c r="G65" i="7"/>
  <c r="M65" i="7"/>
  <c r="J65" i="7"/>
  <c r="C65" i="7"/>
  <c r="S65" i="7"/>
  <c r="I65" i="7"/>
  <c r="K65" i="7"/>
  <c r="AA65" i="7"/>
  <c r="H65" i="7"/>
  <c r="U65" i="7"/>
  <c r="O65" i="7"/>
  <c r="Z65" i="7"/>
  <c r="D65" i="7"/>
  <c r="E65" i="7"/>
  <c r="R65" i="7"/>
  <c r="J18" i="7"/>
  <c r="K18" i="7"/>
  <c r="D18" i="7"/>
  <c r="I18" i="7"/>
  <c r="E18" i="7"/>
  <c r="G18" i="7"/>
  <c r="H18" i="7"/>
  <c r="F18" i="7"/>
  <c r="C18" i="7"/>
  <c r="C33" i="7"/>
  <c r="J33" i="7"/>
  <c r="K33" i="7"/>
  <c r="G33" i="7"/>
  <c r="H33" i="7"/>
  <c r="I33" i="7"/>
  <c r="F33" i="7"/>
  <c r="E33" i="7"/>
  <c r="D33" i="7"/>
  <c r="G29" i="7"/>
  <c r="I29" i="7"/>
  <c r="F29" i="7"/>
  <c r="E29" i="7"/>
  <c r="D29" i="7"/>
  <c r="H29" i="7"/>
  <c r="K29" i="7"/>
  <c r="C29" i="7"/>
  <c r="J29" i="7"/>
  <c r="F25" i="7"/>
  <c r="I25" i="7"/>
  <c r="D25" i="7"/>
  <c r="G25" i="7"/>
  <c r="E25" i="7"/>
  <c r="J25" i="7"/>
  <c r="C25" i="7"/>
  <c r="H25" i="7"/>
  <c r="K25" i="7"/>
  <c r="I54" i="1"/>
  <c r="I55" i="1"/>
  <c r="I56" i="1"/>
  <c r="B83" i="2"/>
  <c r="C83" i="2"/>
  <c r="B71" i="2"/>
  <c r="C71" i="2"/>
  <c r="I57" i="1"/>
  <c r="B107" i="2"/>
  <c r="C107" i="2"/>
  <c r="B80" i="2"/>
  <c r="C80" i="2"/>
  <c r="B92" i="2"/>
  <c r="C92" i="2"/>
  <c r="B89" i="2"/>
  <c r="C89" i="2"/>
  <c r="B113" i="2"/>
  <c r="C113" i="2"/>
  <c r="B128" i="2"/>
  <c r="C128" i="2"/>
  <c r="B104" i="2"/>
  <c r="C104" i="2"/>
  <c r="B74" i="2"/>
  <c r="C74" i="2"/>
  <c r="B62" i="2"/>
  <c r="B68" i="2"/>
  <c r="C68" i="2"/>
  <c r="B122" i="2"/>
  <c r="C122" i="2"/>
  <c r="B110" i="2"/>
  <c r="C110" i="2"/>
  <c r="B65" i="2"/>
  <c r="C65" i="2"/>
  <c r="B86" i="2"/>
  <c r="C86" i="2"/>
  <c r="C62" i="2"/>
  <c r="B101" i="2"/>
  <c r="C101" i="2"/>
  <c r="B98" i="2"/>
  <c r="C98" i="2"/>
  <c r="B95" i="2"/>
  <c r="C95" i="2"/>
  <c r="B116" i="2"/>
  <c r="C116" i="2"/>
  <c r="B125" i="2"/>
  <c r="C125" i="2"/>
  <c r="B77" i="2"/>
  <c r="C77" i="2"/>
  <c r="B119" i="2"/>
  <c r="C119" i="2"/>
  <c r="B88" i="7"/>
  <c r="B83" i="7"/>
  <c r="B89" i="7"/>
  <c r="B34" i="7"/>
  <c r="B55" i="7"/>
  <c r="B51" i="7"/>
  <c r="B39" i="7"/>
  <c r="B53" i="7"/>
  <c r="B43" i="7"/>
  <c r="B67" i="7"/>
  <c r="B59" i="7"/>
  <c r="B54" i="7"/>
  <c r="B37" i="7"/>
  <c r="B17" i="7"/>
  <c r="B31" i="7"/>
  <c r="B9" i="7"/>
  <c r="B40" i="7"/>
  <c r="B62" i="7"/>
  <c r="B15" i="7"/>
  <c r="B6" i="7"/>
  <c r="B81" i="7"/>
  <c r="B10" i="7"/>
  <c r="B84" i="7"/>
  <c r="B41" i="7"/>
  <c r="B8" i="7"/>
  <c r="B38" i="7"/>
  <c r="B86" i="7"/>
  <c r="B58" i="7"/>
  <c r="B60" i="7"/>
  <c r="B68" i="7"/>
  <c r="B27" i="7"/>
  <c r="B13" i="7"/>
  <c r="B61" i="7"/>
  <c r="B14" i="7"/>
  <c r="B30" i="7"/>
  <c r="B42" i="7"/>
  <c r="B72" i="7"/>
  <c r="B23" i="7"/>
  <c r="B22" i="7"/>
  <c r="B79" i="7"/>
  <c r="B82" i="7"/>
  <c r="B75" i="7"/>
  <c r="B76" i="7"/>
  <c r="B44" i="7"/>
  <c r="B87" i="7"/>
  <c r="B36" i="7"/>
  <c r="B85" i="7"/>
  <c r="B16" i="7"/>
  <c r="K36" i="7"/>
  <c r="H36" i="7"/>
  <c r="E36" i="7"/>
  <c r="G36" i="7"/>
  <c r="D36" i="7"/>
  <c r="F36" i="7"/>
  <c r="C36" i="7"/>
  <c r="J36" i="7"/>
  <c r="I36" i="7"/>
  <c r="J16" i="7"/>
  <c r="C16" i="7"/>
  <c r="D16" i="7"/>
  <c r="K16" i="7"/>
  <c r="F16" i="7"/>
  <c r="I16" i="7"/>
  <c r="G16" i="7"/>
  <c r="E16" i="7"/>
  <c r="H16" i="7"/>
  <c r="G44" i="7"/>
  <c r="J44" i="7"/>
  <c r="F44" i="7"/>
  <c r="D44" i="7"/>
  <c r="E44" i="7"/>
  <c r="H44" i="7"/>
  <c r="C44" i="7"/>
  <c r="I44" i="7"/>
  <c r="K44" i="7"/>
  <c r="T79" i="7"/>
  <c r="V79" i="7"/>
  <c r="Y79" i="7"/>
  <c r="R79" i="7"/>
  <c r="L79" i="7"/>
  <c r="C79" i="7"/>
  <c r="X79" i="7"/>
  <c r="U79" i="7"/>
  <c r="O79" i="7"/>
  <c r="G79" i="7"/>
  <c r="Z79" i="7"/>
  <c r="J79" i="7"/>
  <c r="Q79" i="7"/>
  <c r="K79" i="7"/>
  <c r="H79" i="7"/>
  <c r="S79" i="7"/>
  <c r="W79" i="7"/>
  <c r="F79" i="7"/>
  <c r="D79" i="7"/>
  <c r="E79" i="7"/>
  <c r="I79" i="7"/>
  <c r="N79" i="7"/>
  <c r="AA79" i="7"/>
  <c r="P79" i="7"/>
  <c r="M79" i="7"/>
  <c r="J42" i="7"/>
  <c r="D42" i="7"/>
  <c r="I42" i="7"/>
  <c r="C42" i="7"/>
  <c r="F42" i="7"/>
  <c r="K42" i="7"/>
  <c r="E42" i="7"/>
  <c r="G42" i="7"/>
  <c r="H42" i="7"/>
  <c r="J13" i="7"/>
  <c r="D13" i="7"/>
  <c r="K13" i="7"/>
  <c r="I13" i="7"/>
  <c r="C13" i="7"/>
  <c r="F13" i="7"/>
  <c r="E13" i="7"/>
  <c r="H13" i="7"/>
  <c r="G13" i="7"/>
  <c r="N58" i="7"/>
  <c r="Y58" i="7"/>
  <c r="Q58" i="7"/>
  <c r="P58" i="7"/>
  <c r="Z58" i="7"/>
  <c r="R58" i="7"/>
  <c r="L58" i="7"/>
  <c r="I58" i="7"/>
  <c r="J58" i="7"/>
  <c r="E58" i="7"/>
  <c r="V58" i="7"/>
  <c r="S58" i="7"/>
  <c r="O58" i="7"/>
  <c r="F58" i="7"/>
  <c r="G58" i="7"/>
  <c r="H58" i="7"/>
  <c r="X58" i="7"/>
  <c r="AA58" i="7"/>
  <c r="K58" i="7"/>
  <c r="M58" i="7"/>
  <c r="C58" i="7"/>
  <c r="W58" i="7"/>
  <c r="T58" i="7"/>
  <c r="D58" i="7"/>
  <c r="U58" i="7"/>
  <c r="G41" i="7"/>
  <c r="H41" i="7"/>
  <c r="D41" i="7"/>
  <c r="K41" i="7"/>
  <c r="J41" i="7"/>
  <c r="I41" i="7"/>
  <c r="F41" i="7"/>
  <c r="E41" i="7"/>
  <c r="C41" i="7"/>
  <c r="J6" i="7"/>
  <c r="H6" i="7"/>
  <c r="G6" i="7"/>
  <c r="J19" i="8"/>
  <c r="K19" i="8"/>
  <c r="J17" i="8"/>
  <c r="K17" i="8"/>
  <c r="J18" i="8"/>
  <c r="K18" i="8"/>
  <c r="J21" i="8"/>
  <c r="K21" i="8"/>
  <c r="D6" i="7"/>
  <c r="I6" i="7"/>
  <c r="J23" i="8"/>
  <c r="K23" i="8"/>
  <c r="J22" i="8"/>
  <c r="K22" i="8"/>
  <c r="J16" i="8"/>
  <c r="K16" i="8"/>
  <c r="J20" i="8"/>
  <c r="K20" i="8"/>
  <c r="J15" i="8"/>
  <c r="F6" i="7"/>
  <c r="C6" i="7"/>
  <c r="K6" i="7"/>
  <c r="E6" i="7"/>
  <c r="D9" i="7"/>
  <c r="J9" i="7"/>
  <c r="I9" i="7"/>
  <c r="C9" i="7"/>
  <c r="H9" i="7"/>
  <c r="K9" i="7"/>
  <c r="E9" i="7"/>
  <c r="G9" i="7"/>
  <c r="F9" i="7"/>
  <c r="H54" i="7"/>
  <c r="N54" i="7"/>
  <c r="R54" i="7"/>
  <c r="I54" i="7"/>
  <c r="M54" i="7"/>
  <c r="U54" i="7"/>
  <c r="F54" i="7"/>
  <c r="W54" i="7"/>
  <c r="O54" i="7"/>
  <c r="G54" i="7"/>
  <c r="Y54" i="7"/>
  <c r="P54" i="7"/>
  <c r="Z54" i="7"/>
  <c r="E54" i="7"/>
  <c r="AA54" i="7"/>
  <c r="D54" i="7"/>
  <c r="T54" i="7"/>
  <c r="L54" i="7"/>
  <c r="C54" i="7"/>
  <c r="V54" i="7"/>
  <c r="J54" i="7"/>
  <c r="S54" i="7"/>
  <c r="Q54" i="7"/>
  <c r="X54" i="7"/>
  <c r="K54" i="7"/>
  <c r="X53" i="7"/>
  <c r="C53" i="7"/>
  <c r="P53" i="7"/>
  <c r="H53" i="7"/>
  <c r="S53" i="7"/>
  <c r="J53" i="7"/>
  <c r="E53" i="7"/>
  <c r="M53" i="7"/>
  <c r="Z53" i="7"/>
  <c r="O53" i="7"/>
  <c r="K53" i="7"/>
  <c r="L53" i="7"/>
  <c r="AA53" i="7"/>
  <c r="Q53" i="7"/>
  <c r="D53" i="7"/>
  <c r="W53" i="7"/>
  <c r="U53" i="7"/>
  <c r="T53" i="7"/>
  <c r="V53" i="7"/>
  <c r="R53" i="7"/>
  <c r="F53" i="7"/>
  <c r="Y53" i="7"/>
  <c r="I53" i="7"/>
  <c r="G53" i="7"/>
  <c r="N53" i="7"/>
  <c r="H34" i="7"/>
  <c r="G34" i="7"/>
  <c r="E34" i="7"/>
  <c r="D34" i="7"/>
  <c r="I34" i="7"/>
  <c r="C34" i="7"/>
  <c r="F34" i="7"/>
  <c r="K34" i="7"/>
  <c r="J34" i="7"/>
  <c r="W85" i="7"/>
  <c r="G85" i="7"/>
  <c r="I85" i="7"/>
  <c r="S85" i="7"/>
  <c r="K85" i="7"/>
  <c r="H85" i="7"/>
  <c r="Y85" i="7"/>
  <c r="M85" i="7"/>
  <c r="F85" i="7"/>
  <c r="L85" i="7"/>
  <c r="E85" i="7"/>
  <c r="AA85" i="7"/>
  <c r="V85" i="7"/>
  <c r="U85" i="7"/>
  <c r="J85" i="7"/>
  <c r="Z85" i="7"/>
  <c r="P85" i="7"/>
  <c r="N85" i="7"/>
  <c r="O85" i="7"/>
  <c r="R85" i="7"/>
  <c r="Q85" i="7"/>
  <c r="C85" i="7"/>
  <c r="X85" i="7"/>
  <c r="D85" i="7"/>
  <c r="T85" i="7"/>
  <c r="E76" i="7"/>
  <c r="V76" i="7"/>
  <c r="Q76" i="7"/>
  <c r="G76" i="7"/>
  <c r="W76" i="7"/>
  <c r="T76" i="7"/>
  <c r="K76" i="7"/>
  <c r="P76" i="7"/>
  <c r="AA76" i="7"/>
  <c r="C76" i="7"/>
  <c r="X76" i="7"/>
  <c r="Y76" i="7"/>
  <c r="Z76" i="7"/>
  <c r="J76" i="7"/>
  <c r="N76" i="7"/>
  <c r="O76" i="7"/>
  <c r="I76" i="7"/>
  <c r="L76" i="7"/>
  <c r="D76" i="7"/>
  <c r="S76" i="7"/>
  <c r="R76" i="7"/>
  <c r="M76" i="7"/>
  <c r="F76" i="7"/>
  <c r="H76" i="7"/>
  <c r="U76" i="7"/>
  <c r="D22" i="7"/>
  <c r="E22" i="7"/>
  <c r="I22" i="7"/>
  <c r="G22" i="7"/>
  <c r="J22" i="7"/>
  <c r="K22" i="7"/>
  <c r="C22" i="7"/>
  <c r="H22" i="7"/>
  <c r="F22" i="7"/>
  <c r="F30" i="7"/>
  <c r="I30" i="7"/>
  <c r="J30" i="7"/>
  <c r="H30" i="7"/>
  <c r="C30" i="7"/>
  <c r="G30" i="7"/>
  <c r="K30" i="7"/>
  <c r="E30" i="7"/>
  <c r="D30" i="7"/>
  <c r="C27" i="7"/>
  <c r="H27" i="7"/>
  <c r="E27" i="7"/>
  <c r="G27" i="7"/>
  <c r="I27" i="7"/>
  <c r="J27" i="7"/>
  <c r="F27" i="7"/>
  <c r="K27" i="7"/>
  <c r="D27" i="7"/>
  <c r="D86" i="7"/>
  <c r="M86" i="7"/>
  <c r="V86" i="7"/>
  <c r="X86" i="7"/>
  <c r="F86" i="7"/>
  <c r="O86" i="7"/>
  <c r="I86" i="7"/>
  <c r="G86" i="7"/>
  <c r="W86" i="7"/>
  <c r="U86" i="7"/>
  <c r="Y86" i="7"/>
  <c r="T86" i="7"/>
  <c r="C86" i="7"/>
  <c r="Q86" i="7"/>
  <c r="L86" i="7"/>
  <c r="E86" i="7"/>
  <c r="N86" i="7"/>
  <c r="K86" i="7"/>
  <c r="H86" i="7"/>
  <c r="P86" i="7"/>
  <c r="S86" i="7"/>
  <c r="Z86" i="7"/>
  <c r="AA86" i="7"/>
  <c r="J86" i="7"/>
  <c r="R86" i="7"/>
  <c r="W84" i="7"/>
  <c r="G84" i="7"/>
  <c r="N84" i="7"/>
  <c r="E84" i="7"/>
  <c r="V84" i="7"/>
  <c r="D84" i="7"/>
  <c r="H84" i="7"/>
  <c r="F84" i="7"/>
  <c r="Z84" i="7"/>
  <c r="S84" i="7"/>
  <c r="L84" i="7"/>
  <c r="R84" i="7"/>
  <c r="K84" i="7"/>
  <c r="I84" i="7"/>
  <c r="P84" i="7"/>
  <c r="AA84" i="7"/>
  <c r="O84" i="7"/>
  <c r="Q84" i="7"/>
  <c r="U84" i="7"/>
  <c r="C84" i="7"/>
  <c r="M84" i="7"/>
  <c r="X84" i="7"/>
  <c r="J84" i="7"/>
  <c r="T84" i="7"/>
  <c r="Y84" i="7"/>
  <c r="F15" i="7"/>
  <c r="K15" i="7"/>
  <c r="C15" i="7"/>
  <c r="G15" i="7"/>
  <c r="E15" i="7"/>
  <c r="D15" i="7"/>
  <c r="H15" i="7"/>
  <c r="I15" i="7"/>
  <c r="J15" i="7"/>
  <c r="C31" i="7"/>
  <c r="J31" i="7"/>
  <c r="G31" i="7"/>
  <c r="F31" i="7"/>
  <c r="I31" i="7"/>
  <c r="H31" i="7"/>
  <c r="K31" i="7"/>
  <c r="E31" i="7"/>
  <c r="D31" i="7"/>
  <c r="Z59" i="7"/>
  <c r="E59" i="7"/>
  <c r="V59" i="7"/>
  <c r="N59" i="7"/>
  <c r="F59" i="7"/>
  <c r="W59" i="7"/>
  <c r="H59" i="7"/>
  <c r="I59" i="7"/>
  <c r="J59" i="7"/>
  <c r="D59" i="7"/>
  <c r="T59" i="7"/>
  <c r="S59" i="7"/>
  <c r="P59" i="7"/>
  <c r="R59" i="7"/>
  <c r="L59" i="7"/>
  <c r="M59" i="7"/>
  <c r="C59" i="7"/>
  <c r="O59" i="7"/>
  <c r="X59" i="7"/>
  <c r="G59" i="7"/>
  <c r="Q59" i="7"/>
  <c r="U59" i="7"/>
  <c r="Y59" i="7"/>
  <c r="K59" i="7"/>
  <c r="AA59" i="7"/>
  <c r="C39" i="7"/>
  <c r="J39" i="7"/>
  <c r="F39" i="7"/>
  <c r="H39" i="7"/>
  <c r="G39" i="7"/>
  <c r="E39" i="7"/>
  <c r="K39" i="7"/>
  <c r="D39" i="7"/>
  <c r="I39" i="7"/>
  <c r="V89" i="7"/>
  <c r="Y89" i="7"/>
  <c r="S89" i="7"/>
  <c r="K89" i="7"/>
  <c r="J89" i="7"/>
  <c r="P89" i="7"/>
  <c r="M89" i="7"/>
  <c r="N89" i="7"/>
  <c r="H89" i="7"/>
  <c r="Z89" i="7"/>
  <c r="W89" i="7"/>
  <c r="D89" i="7"/>
  <c r="E89" i="7"/>
  <c r="R89" i="7"/>
  <c r="AA89" i="7"/>
  <c r="X89" i="7"/>
  <c r="U89" i="7"/>
  <c r="F89" i="7"/>
  <c r="G89" i="7"/>
  <c r="O89" i="7"/>
  <c r="I89" i="7"/>
  <c r="Q89" i="7"/>
  <c r="L89" i="7"/>
  <c r="T89" i="7"/>
  <c r="C89" i="7"/>
  <c r="AA75" i="7"/>
  <c r="E75" i="7"/>
  <c r="Y75" i="7"/>
  <c r="I75" i="7"/>
  <c r="D75" i="7"/>
  <c r="W75" i="7"/>
  <c r="L75" i="7"/>
  <c r="T75" i="7"/>
  <c r="S75" i="7"/>
  <c r="J75" i="7"/>
  <c r="R75" i="7"/>
  <c r="F75" i="7"/>
  <c r="P75" i="7"/>
  <c r="C75" i="7"/>
  <c r="X75" i="7"/>
  <c r="V75" i="7"/>
  <c r="H75" i="7"/>
  <c r="O75" i="7"/>
  <c r="N75" i="7"/>
  <c r="K75" i="7"/>
  <c r="G75" i="7"/>
  <c r="Q75" i="7"/>
  <c r="M75" i="7"/>
  <c r="U75" i="7"/>
  <c r="Z75" i="7"/>
  <c r="C23" i="7"/>
  <c r="G23" i="7"/>
  <c r="H23" i="7"/>
  <c r="D23" i="7"/>
  <c r="I23" i="7"/>
  <c r="E23" i="7"/>
  <c r="F23" i="7"/>
  <c r="J23" i="7"/>
  <c r="K23" i="7"/>
  <c r="F14" i="7"/>
  <c r="K14" i="7"/>
  <c r="C14" i="7"/>
  <c r="J14" i="7"/>
  <c r="I14" i="7"/>
  <c r="G14" i="7"/>
  <c r="H14" i="7"/>
  <c r="E14" i="7"/>
  <c r="D14" i="7"/>
  <c r="T68" i="7"/>
  <c r="W68" i="7"/>
  <c r="D68" i="7"/>
  <c r="P68" i="7"/>
  <c r="J68" i="7"/>
  <c r="R68" i="7"/>
  <c r="N68" i="7"/>
  <c r="O68" i="7"/>
  <c r="Y68" i="7"/>
  <c r="C68" i="7"/>
  <c r="L68" i="7"/>
  <c r="I68" i="7"/>
  <c r="Q68" i="7"/>
  <c r="AA68" i="7"/>
  <c r="F68" i="7"/>
  <c r="X68" i="7"/>
  <c r="V68" i="7"/>
  <c r="H68" i="7"/>
  <c r="S68" i="7"/>
  <c r="G68" i="7"/>
  <c r="K68" i="7"/>
  <c r="Z68" i="7"/>
  <c r="E68" i="7"/>
  <c r="U68" i="7"/>
  <c r="M68" i="7"/>
  <c r="J38" i="7"/>
  <c r="K38" i="7"/>
  <c r="E38" i="7"/>
  <c r="H38" i="7"/>
  <c r="D38" i="7"/>
  <c r="G38" i="7"/>
  <c r="I38" i="7"/>
  <c r="F38" i="7"/>
  <c r="C38" i="7"/>
  <c r="I10" i="7"/>
  <c r="K10" i="7"/>
  <c r="C10" i="7"/>
  <c r="G10" i="7"/>
  <c r="H10" i="7"/>
  <c r="D10" i="7"/>
  <c r="F10" i="7"/>
  <c r="E10" i="7"/>
  <c r="J10" i="7"/>
  <c r="C62" i="7"/>
  <c r="AA62" i="7"/>
  <c r="S62" i="7"/>
  <c r="N62" i="7"/>
  <c r="O62" i="7"/>
  <c r="L62" i="7"/>
  <c r="K62" i="7"/>
  <c r="E62" i="7"/>
  <c r="G62" i="7"/>
  <c r="V62" i="7"/>
  <c r="Y62" i="7"/>
  <c r="J62" i="7"/>
  <c r="H62" i="7"/>
  <c r="M62" i="7"/>
  <c r="W62" i="7"/>
  <c r="X62" i="7"/>
  <c r="F62" i="7"/>
  <c r="Q62" i="7"/>
  <c r="T62" i="7"/>
  <c r="R62" i="7"/>
  <c r="Z62" i="7"/>
  <c r="I62" i="7"/>
  <c r="U62" i="7"/>
  <c r="P62" i="7"/>
  <c r="D62" i="7"/>
  <c r="D17" i="7"/>
  <c r="H17" i="7"/>
  <c r="G17" i="7"/>
  <c r="I17" i="7"/>
  <c r="E17" i="7"/>
  <c r="F17" i="7"/>
  <c r="J17" i="7"/>
  <c r="K17" i="7"/>
  <c r="C17" i="7"/>
  <c r="I67" i="7"/>
  <c r="S67" i="7"/>
  <c r="F67" i="7"/>
  <c r="E67" i="7"/>
  <c r="AA67" i="7"/>
  <c r="H67" i="7"/>
  <c r="V67" i="7"/>
  <c r="U67" i="7"/>
  <c r="P67" i="7"/>
  <c r="Y67" i="7"/>
  <c r="R67" i="7"/>
  <c r="O67" i="7"/>
  <c r="X67" i="7"/>
  <c r="T67" i="7"/>
  <c r="Q67" i="7"/>
  <c r="N67" i="7"/>
  <c r="G67" i="7"/>
  <c r="D67" i="7"/>
  <c r="K67" i="7"/>
  <c r="L67" i="7"/>
  <c r="J67" i="7"/>
  <c r="Z67" i="7"/>
  <c r="C67" i="7"/>
  <c r="M67" i="7"/>
  <c r="W67" i="7"/>
  <c r="P51" i="7"/>
  <c r="J51" i="7"/>
  <c r="D51" i="7"/>
  <c r="G51" i="7"/>
  <c r="T51" i="7"/>
  <c r="Y51" i="7"/>
  <c r="H51" i="7"/>
  <c r="R51" i="7"/>
  <c r="E51" i="7"/>
  <c r="U51" i="7"/>
  <c r="F51" i="7"/>
  <c r="K51" i="7"/>
  <c r="AA51" i="7"/>
  <c r="S51" i="7"/>
  <c r="C51" i="7"/>
  <c r="V51" i="7"/>
  <c r="Q51" i="7"/>
  <c r="O51" i="7"/>
  <c r="L51" i="7"/>
  <c r="X51" i="7"/>
  <c r="W51" i="7"/>
  <c r="M51" i="7"/>
  <c r="Z51" i="7"/>
  <c r="N51" i="7"/>
  <c r="I51" i="7"/>
  <c r="P83" i="7"/>
  <c r="Q83" i="7"/>
  <c r="AA83" i="7"/>
  <c r="W83" i="7"/>
  <c r="O83" i="7"/>
  <c r="H83" i="7"/>
  <c r="L83" i="7"/>
  <c r="G83" i="7"/>
  <c r="M83" i="7"/>
  <c r="F83" i="7"/>
  <c r="N83" i="7"/>
  <c r="J83" i="7"/>
  <c r="S83" i="7"/>
  <c r="C83" i="7"/>
  <c r="Y83" i="7"/>
  <c r="E83" i="7"/>
  <c r="K83" i="7"/>
  <c r="T83" i="7"/>
  <c r="V83" i="7"/>
  <c r="U83" i="7"/>
  <c r="I83" i="7"/>
  <c r="R83" i="7"/>
  <c r="X83" i="7"/>
  <c r="Z83" i="7"/>
  <c r="D83" i="7"/>
  <c r="S87" i="7"/>
  <c r="D87" i="7"/>
  <c r="K87" i="7"/>
  <c r="G87" i="7"/>
  <c r="W87" i="7"/>
  <c r="Z87" i="7"/>
  <c r="E87" i="7"/>
  <c r="U87" i="7"/>
  <c r="M87" i="7"/>
  <c r="L87" i="7"/>
  <c r="X87" i="7"/>
  <c r="Y87" i="7"/>
  <c r="I87" i="7"/>
  <c r="Q87" i="7"/>
  <c r="V87" i="7"/>
  <c r="F87" i="7"/>
  <c r="O87" i="7"/>
  <c r="J87" i="7"/>
  <c r="AA87" i="7"/>
  <c r="T87" i="7"/>
  <c r="C87" i="7"/>
  <c r="N87" i="7"/>
  <c r="P87" i="7"/>
  <c r="H87" i="7"/>
  <c r="R87" i="7"/>
  <c r="V82" i="7"/>
  <c r="Q82" i="7"/>
  <c r="R82" i="7"/>
  <c r="P82" i="7"/>
  <c r="M82" i="7"/>
  <c r="Z82" i="7"/>
  <c r="Y82" i="7"/>
  <c r="E82" i="7"/>
  <c r="D82" i="7"/>
  <c r="T82" i="7"/>
  <c r="N82" i="7"/>
  <c r="AA82" i="7"/>
  <c r="S82" i="7"/>
  <c r="F82" i="7"/>
  <c r="I82" i="7"/>
  <c r="G82" i="7"/>
  <c r="O82" i="7"/>
  <c r="K82" i="7"/>
  <c r="X82" i="7"/>
  <c r="L82" i="7"/>
  <c r="U82" i="7"/>
  <c r="W82" i="7"/>
  <c r="C82" i="7"/>
  <c r="H82" i="7"/>
  <c r="J82" i="7"/>
  <c r="L72" i="7"/>
  <c r="I72" i="7"/>
  <c r="W72" i="7"/>
  <c r="N72" i="7"/>
  <c r="O72" i="7"/>
  <c r="F72" i="7"/>
  <c r="S72" i="7"/>
  <c r="Y72" i="7"/>
  <c r="E72" i="7"/>
  <c r="Q72" i="7"/>
  <c r="V72" i="7"/>
  <c r="T72" i="7"/>
  <c r="U72" i="7"/>
  <c r="C72" i="7"/>
  <c r="Z72" i="7"/>
  <c r="K72" i="7"/>
  <c r="M72" i="7"/>
  <c r="J72" i="7"/>
  <c r="D72" i="7"/>
  <c r="X72" i="7"/>
  <c r="H72" i="7"/>
  <c r="G72" i="7"/>
  <c r="P72" i="7"/>
  <c r="R72" i="7"/>
  <c r="AA72" i="7"/>
  <c r="K61" i="7"/>
  <c r="C61" i="7"/>
  <c r="Z61" i="7"/>
  <c r="P61" i="7"/>
  <c r="R61" i="7"/>
  <c r="AA61" i="7"/>
  <c r="L61" i="7"/>
  <c r="D61" i="7"/>
  <c r="J61" i="7"/>
  <c r="X61" i="7"/>
  <c r="H61" i="7"/>
  <c r="Q61" i="7"/>
  <c r="Y61" i="7"/>
  <c r="V61" i="7"/>
  <c r="E61" i="7"/>
  <c r="T61" i="7"/>
  <c r="I61" i="7"/>
  <c r="N61" i="7"/>
  <c r="U61" i="7"/>
  <c r="G61" i="7"/>
  <c r="O61" i="7"/>
  <c r="W61" i="7"/>
  <c r="M61" i="7"/>
  <c r="F61" i="7"/>
  <c r="S61" i="7"/>
  <c r="S60" i="7"/>
  <c r="N60" i="7"/>
  <c r="Z60" i="7"/>
  <c r="H60" i="7"/>
  <c r="U60" i="7"/>
  <c r="G60" i="7"/>
  <c r="W60" i="7"/>
  <c r="D60" i="7"/>
  <c r="M60" i="7"/>
  <c r="K60" i="7"/>
  <c r="J60" i="7"/>
  <c r="Q60" i="7"/>
  <c r="I60" i="7"/>
  <c r="E60" i="7"/>
  <c r="T60" i="7"/>
  <c r="X60" i="7"/>
  <c r="V60" i="7"/>
  <c r="O60" i="7"/>
  <c r="L60" i="7"/>
  <c r="F60" i="7"/>
  <c r="R60" i="7"/>
  <c r="AA60" i="7"/>
  <c r="C60" i="7"/>
  <c r="P60" i="7"/>
  <c r="Y60" i="7"/>
  <c r="F8" i="7"/>
  <c r="J8" i="7"/>
  <c r="D8" i="7"/>
  <c r="E8" i="7"/>
  <c r="C8" i="7"/>
  <c r="I8" i="7"/>
  <c r="G8" i="7"/>
  <c r="H8" i="7"/>
  <c r="K8" i="7"/>
  <c r="I81" i="7"/>
  <c r="X81" i="7"/>
  <c r="O81" i="7"/>
  <c r="E81" i="7"/>
  <c r="H81" i="7"/>
  <c r="J81" i="7"/>
  <c r="U81" i="7"/>
  <c r="M81" i="7"/>
  <c r="V81" i="7"/>
  <c r="T81" i="7"/>
  <c r="Y81" i="7"/>
  <c r="G81" i="7"/>
  <c r="P81" i="7"/>
  <c r="D81" i="7"/>
  <c r="S81" i="7"/>
  <c r="AA81" i="7"/>
  <c r="R81" i="7"/>
  <c r="N81" i="7"/>
  <c r="K81" i="7"/>
  <c r="C81" i="7"/>
  <c r="W81" i="7"/>
  <c r="Q81" i="7"/>
  <c r="Z81" i="7"/>
  <c r="L81" i="7"/>
  <c r="F81" i="7"/>
  <c r="C40" i="7"/>
  <c r="K40" i="7"/>
  <c r="F40" i="7"/>
  <c r="E40" i="7"/>
  <c r="D40" i="7"/>
  <c r="H40" i="7"/>
  <c r="G40" i="7"/>
  <c r="I40" i="7"/>
  <c r="J40" i="7"/>
  <c r="F37" i="7"/>
  <c r="D37" i="7"/>
  <c r="K37" i="7"/>
  <c r="I37" i="7"/>
  <c r="H37" i="7"/>
  <c r="E37" i="7"/>
  <c r="G37" i="7"/>
  <c r="C37" i="7"/>
  <c r="J37" i="7"/>
  <c r="G43" i="7"/>
  <c r="I43" i="7"/>
  <c r="J43" i="7"/>
  <c r="K43" i="7"/>
  <c r="E43" i="7"/>
  <c r="C43" i="7"/>
  <c r="D43" i="7"/>
  <c r="F43" i="7"/>
  <c r="H43" i="7"/>
  <c r="AA55" i="7"/>
  <c r="U55" i="7"/>
  <c r="D55" i="7"/>
  <c r="G55" i="7"/>
  <c r="Y55" i="7"/>
  <c r="P55" i="7"/>
  <c r="W55" i="7"/>
  <c r="O55" i="7"/>
  <c r="C55" i="7"/>
  <c r="T55" i="7"/>
  <c r="E55" i="7"/>
  <c r="V55" i="7"/>
  <c r="N55" i="7"/>
  <c r="Z55" i="7"/>
  <c r="X55" i="7"/>
  <c r="K55" i="7"/>
  <c r="H55" i="7"/>
  <c r="J55" i="7"/>
  <c r="Q55" i="7"/>
  <c r="M55" i="7"/>
  <c r="I55" i="7"/>
  <c r="R55" i="7"/>
  <c r="L55" i="7"/>
  <c r="F55" i="7"/>
  <c r="S55" i="7"/>
  <c r="C88" i="7"/>
  <c r="S88" i="7"/>
  <c r="X88" i="7"/>
  <c r="R88" i="7"/>
  <c r="U88" i="7"/>
  <c r="L88" i="7"/>
  <c r="H88" i="7"/>
  <c r="T88" i="7"/>
  <c r="M88" i="7"/>
  <c r="J88" i="7"/>
  <c r="V88" i="7"/>
  <c r="F88" i="7"/>
  <c r="I88" i="7"/>
  <c r="Q88" i="7"/>
  <c r="AA88" i="7"/>
  <c r="Y88" i="7"/>
  <c r="E88" i="7"/>
  <c r="D88" i="7"/>
  <c r="Z88" i="7"/>
  <c r="N88" i="7"/>
  <c r="G88" i="7"/>
  <c r="O88" i="7"/>
  <c r="P88" i="7"/>
  <c r="K88" i="7"/>
  <c r="W88" i="7"/>
  <c r="F90" i="7"/>
  <c r="F91" i="7"/>
  <c r="C10" i="6"/>
  <c r="Z90" i="7"/>
  <c r="Z91" i="7"/>
  <c r="L90" i="7"/>
  <c r="L91" i="7"/>
  <c r="C90" i="7"/>
  <c r="C91" i="7"/>
  <c r="I90" i="7"/>
  <c r="I91" i="7"/>
  <c r="W90" i="7"/>
  <c r="W91" i="7"/>
  <c r="Q90" i="7"/>
  <c r="Q91" i="7"/>
  <c r="AA90" i="7"/>
  <c r="AA91" i="7"/>
  <c r="E90" i="7"/>
  <c r="E91" i="7"/>
  <c r="T90" i="7"/>
  <c r="T91" i="7"/>
  <c r="P90" i="7"/>
  <c r="P91" i="7"/>
  <c r="C45" i="7"/>
  <c r="C46" i="7"/>
  <c r="E23" i="8"/>
  <c r="D45" i="7"/>
  <c r="D46" i="7"/>
  <c r="E22" i="8"/>
  <c r="N90" i="7"/>
  <c r="N91" i="7"/>
  <c r="X90" i="7"/>
  <c r="X91" i="7"/>
  <c r="V90" i="7"/>
  <c r="V91" i="7"/>
  <c r="K90" i="7"/>
  <c r="K91" i="7"/>
  <c r="R90" i="7"/>
  <c r="R91" i="7"/>
  <c r="G90" i="7"/>
  <c r="G91" i="7"/>
  <c r="F45" i="7"/>
  <c r="F46" i="7"/>
  <c r="E20" i="8"/>
  <c r="G45" i="7"/>
  <c r="G46" i="7"/>
  <c r="E19" i="8"/>
  <c r="C6" i="8"/>
  <c r="H90" i="7"/>
  <c r="H91" i="7"/>
  <c r="D90" i="7"/>
  <c r="D91" i="7"/>
  <c r="E45" i="7"/>
  <c r="E46" i="7"/>
  <c r="E21" i="8"/>
  <c r="J24" i="8"/>
  <c r="K15" i="8"/>
  <c r="K24" i="8"/>
  <c r="H45" i="7"/>
  <c r="H46" i="7"/>
  <c r="E18" i="8"/>
  <c r="M90" i="7"/>
  <c r="M91" i="7"/>
  <c r="O90" i="7"/>
  <c r="O91" i="7"/>
  <c r="S90" i="7"/>
  <c r="S91" i="7"/>
  <c r="U90" i="7"/>
  <c r="U91" i="7"/>
  <c r="Y90" i="7"/>
  <c r="Y91" i="7"/>
  <c r="J90" i="7"/>
  <c r="J91" i="7"/>
  <c r="K45" i="7"/>
  <c r="K46" i="7"/>
  <c r="E15" i="8"/>
  <c r="I45" i="7"/>
  <c r="I46" i="7"/>
  <c r="E17" i="8"/>
  <c r="J45" i="7"/>
  <c r="J46" i="7"/>
  <c r="E16" i="8"/>
  <c r="J7" i="8"/>
  <c r="J11" i="6"/>
  <c r="C11" i="6"/>
  <c r="C7" i="8"/>
  <c r="E7" i="8"/>
  <c r="E11" i="6"/>
  <c r="D8" i="8"/>
  <c r="D12" i="6"/>
  <c r="C9" i="6"/>
  <c r="C5" i="8"/>
  <c r="E5" i="8"/>
  <c r="E9" i="6"/>
  <c r="E8" i="8"/>
  <c r="E12" i="6"/>
  <c r="E4" i="8"/>
  <c r="E8" i="6"/>
  <c r="J8" i="6"/>
  <c r="J4" i="8"/>
  <c r="C12" i="6"/>
  <c r="C8" i="8"/>
  <c r="D10" i="6"/>
  <c r="D6" i="8"/>
  <c r="E6" i="8"/>
  <c r="E10" i="6"/>
  <c r="D7" i="8"/>
  <c r="D11" i="6"/>
  <c r="J6" i="8"/>
  <c r="J10" i="6"/>
  <c r="G7" i="8"/>
  <c r="G11" i="6"/>
  <c r="J12" i="6"/>
  <c r="J8" i="8"/>
  <c r="G8" i="8"/>
  <c r="G12" i="6"/>
  <c r="G8" i="6"/>
  <c r="G4" i="8"/>
  <c r="C8" i="6"/>
  <c r="C4" i="8"/>
  <c r="D4" i="8"/>
  <c r="D8" i="6"/>
  <c r="D9" i="6"/>
  <c r="D5" i="8"/>
  <c r="G6" i="8"/>
  <c r="G10" i="6"/>
  <c r="G5" i="8"/>
  <c r="G9" i="6"/>
  <c r="J5" i="8"/>
  <c r="J9" i="6"/>
</calcChain>
</file>

<file path=xl/comments1.xml><?xml version="1.0" encoding="utf-8"?>
<comments xmlns="http://schemas.openxmlformats.org/spreadsheetml/2006/main">
  <authors>
    <author>Wagner</author>
    <author>Dirk Lauenstein</author>
  </authors>
  <commentList>
    <comment ref="O1" authorId="0">
      <text>
        <r>
          <rPr>
            <sz val="8"/>
            <color indexed="81"/>
            <rFont val="Tahoma"/>
            <family val="2"/>
          </rPr>
          <t>Geben Sie an, für welchen Arbeitsbereich die Gefährdungsbeurteilung durchgeführt wird.
(Die Angabe wird aus dem Deckblatt übernommen.)</t>
        </r>
      </text>
    </comment>
    <comment ref="O2" authorId="0">
      <text>
        <r>
          <rPr>
            <sz val="8"/>
            <color indexed="81"/>
            <rFont val="Tahoma"/>
            <family val="2"/>
          </rPr>
          <t>Geben Sie an, für welche Tätigkeit/Person die Gefährdungsbeurteilung durchgeführt wird.
(Die Angabe wird aus dem Deckblatt übernommen.)</t>
        </r>
      </text>
    </comment>
    <comment ref="O3" authorId="0">
      <text>
        <r>
          <rPr>
            <sz val="8"/>
            <color indexed="81"/>
            <rFont val="Tahoma"/>
            <family val="2"/>
          </rPr>
          <t>Geben Sie an, wann die Gefährdungsbeurteilung durchgeführt wurde.</t>
        </r>
      </text>
    </comment>
    <comment ref="B7" authorId="1">
      <text>
        <r>
          <rPr>
            <b/>
            <sz val="8"/>
            <color indexed="81"/>
            <rFont val="Tahoma"/>
            <family val="2"/>
          </rPr>
          <t>Nummer der festgestellten Gefährdungen aus der Checkliste</t>
        </r>
        <r>
          <rPr>
            <sz val="8"/>
            <color indexed="81"/>
            <rFont val="Tahoma"/>
            <family val="2"/>
          </rPr>
          <t xml:space="preserve">
</t>
        </r>
      </text>
    </comment>
    <comment ref="C7" authorId="1">
      <text>
        <r>
          <rPr>
            <b/>
            <sz val="8"/>
            <color indexed="81"/>
            <rFont val="Tahoma"/>
            <family val="2"/>
          </rPr>
          <t>Gefährdung gemäß Checkliste. Wird automatischerzeugt nach anklicken der Gefährdungsnummer</t>
        </r>
        <r>
          <rPr>
            <sz val="8"/>
            <color indexed="81"/>
            <rFont val="Tahoma"/>
            <family val="2"/>
          </rPr>
          <t xml:space="preserve">
</t>
        </r>
      </text>
    </comment>
    <comment ref="H7" authorId="1">
      <text>
        <r>
          <rPr>
            <sz val="8"/>
            <color indexed="81"/>
            <rFont val="Tahoma"/>
            <family val="2"/>
          </rPr>
          <t xml:space="preserve">Geben Sie an, welche Maßnahmen zu ergreifen sind bzw. welche Maßnahmen bereits ergriffen wurden.
</t>
        </r>
      </text>
    </comment>
    <comment ref="I8" authorId="1">
      <text>
        <r>
          <rPr>
            <b/>
            <sz val="8"/>
            <color indexed="81"/>
            <rFont val="Tahoma"/>
            <family val="2"/>
          </rPr>
          <t>Geben Sie an, bis wann die Maßnahmen zu realisieren sind.</t>
        </r>
      </text>
    </comment>
    <comment ref="J8" authorId="1">
      <text>
        <r>
          <rPr>
            <sz val="8"/>
            <color indexed="81"/>
            <rFont val="Tahoma"/>
            <family val="2"/>
          </rPr>
          <t xml:space="preserve">Geben Sie an, durch wen die Maßnahmen zu realisieren sind.
</t>
        </r>
      </text>
    </comment>
    <comment ref="K8" authorId="1">
      <text>
        <r>
          <rPr>
            <b/>
            <sz val="8"/>
            <color indexed="81"/>
            <rFont val="Tahoma"/>
            <family val="2"/>
          </rPr>
          <t>Geben Sie an, ob die getroffenen Maßnahmen wirksam sind.</t>
        </r>
      </text>
    </comment>
    <comment ref="L8" authorId="1">
      <text>
        <r>
          <rPr>
            <sz val="8"/>
            <color indexed="81"/>
            <rFont val="Tahoma"/>
            <family val="2"/>
          </rPr>
          <t xml:space="preserve">Geben sie an, wann die Wirksamkeit der Maßnahmen überprüft wurde.
</t>
        </r>
      </text>
    </comment>
  </commentList>
</comments>
</file>

<file path=xl/sharedStrings.xml><?xml version="1.0" encoding="utf-8"?>
<sst xmlns="http://schemas.openxmlformats.org/spreadsheetml/2006/main" count="594" uniqueCount="288">
  <si>
    <t>X</t>
  </si>
  <si>
    <t>Unfall</t>
  </si>
  <si>
    <t>Scharfe oder spitze Gegenstände</t>
  </si>
  <si>
    <t>Sturz (wegen Stolper-, Ausrutschgefahr) oder Absturz aus Höhe</t>
  </si>
  <si>
    <t>Elektrischen Strom</t>
  </si>
  <si>
    <t>Heiße oder kalte Flächen, Flüssigkeiten, Gase oder Gegenstände</t>
  </si>
  <si>
    <t>Gefahrstoffe</t>
  </si>
  <si>
    <t>Gase, Dämpfe oder Aerosole</t>
  </si>
  <si>
    <t>Flüssigkeiten</t>
  </si>
  <si>
    <t>Feststoffe</t>
  </si>
  <si>
    <t>Durchgehende, überschießende chemische Reaktionen</t>
  </si>
  <si>
    <t>Infektionsgefahr durch humanpathogene Mikroorganismen</t>
  </si>
  <si>
    <t>Infektionsgefahr durch gentechnisch veränderte humanpath. Mikroorganismen</t>
  </si>
  <si>
    <t>Brand und/oder Explosion</t>
  </si>
  <si>
    <t>Brandgefährdung durch Feststoffe oder Flüssigkeiten</t>
  </si>
  <si>
    <t>explosionsfähiger Atmosphäre durch brennbare Gase, Aerosole oder Stäube</t>
  </si>
  <si>
    <t>Physikalische Einwirkungen</t>
  </si>
  <si>
    <t>Lärm</t>
  </si>
  <si>
    <t>ionisierende Strahlung durch Röntgendiagnostik oder Isotope</t>
  </si>
  <si>
    <t>Erstickungsgefahr, Sauerstoffmangel</t>
  </si>
  <si>
    <t>Arbeitsumgebungsbedingungen</t>
  </si>
  <si>
    <t>regelmäßiges Arbeiten im Freien oder in kalten oder überhitzten Räumen</t>
  </si>
  <si>
    <t>für die Tätigkeit unangemessene Beleuchtung am Arbeitsplatz</t>
  </si>
  <si>
    <t>unsichere Verkehrswege</t>
  </si>
  <si>
    <t>Platzmangel</t>
  </si>
  <si>
    <t>Physische Belastungen, Arbeitsschwere</t>
  </si>
  <si>
    <t>körperlich schwere Arbeit, wiederholte Handhabung von Lasten ab 10 kg</t>
  </si>
  <si>
    <t xml:space="preserve">Umgang mit Maschinen, Werkzeugen, Fahrzeugen </t>
  </si>
  <si>
    <t>Nachtarbeit/Schichtarbeit</t>
  </si>
  <si>
    <r>
      <t>Arbeitstätigkeit:</t>
    </r>
    <r>
      <rPr>
        <sz val="9"/>
        <rFont val="Arial"/>
        <family val="2"/>
      </rPr>
      <t xml:space="preserve"> Hohe Verantwortung für Leben oder Sachwerte;                            häufig besteht Entscheidungsdruck</t>
    </r>
  </si>
  <si>
    <r>
      <t>Klarheit</t>
    </r>
    <r>
      <rPr>
        <sz val="9"/>
        <rFont val="Arial"/>
        <family val="2"/>
      </rPr>
      <t>: Unklarheiten der Arbeitsstrukturen, der Arbeitsablauforganisation oder unklare Kompetenzen und Verantwortlichkeiten von Beschäftigten</t>
    </r>
  </si>
  <si>
    <r>
      <t xml:space="preserve">sonstige physikalische Einwirkungen                                                                                                                  </t>
    </r>
    <r>
      <rPr>
        <sz val="8"/>
        <rFont val="Arial"/>
        <family val="2"/>
      </rPr>
      <t>(z.B. nicht-ionis. Strahlung, Vibration, Über-/Unterdruck, Infra-/Ultraschall)</t>
    </r>
  </si>
  <si>
    <t>Allergene oder toxische Stoffe von Mikroorganismen, Tieren oder Pflanzen</t>
  </si>
  <si>
    <t>Sonstige Gefährdungen/Belastungen, typische Merkmale und Kennzeichen für die Tätigkeit</t>
  </si>
  <si>
    <r>
      <t>Einnehmen von Zwangshaltungen länger als 10 Min. am Stück</t>
    </r>
    <r>
      <rPr>
        <sz val="8"/>
        <rFont val="Arial"/>
        <family val="2"/>
      </rPr>
      <t xml:space="preserve"> 
(z. B. Stehen mit verdrehtem Oberkörper, vorgebeugtes Stehen, Überkopfarbeit)</t>
    </r>
  </si>
  <si>
    <t>Bildschirmarbeit über 1 Stunde täglich am Stück oder mit Unterbrechungen</t>
  </si>
  <si>
    <t>Tiere bei erhöhter Verletzungsgefahr (&gt; 1 Unfall pro Jahr in der Abteilung)</t>
  </si>
  <si>
    <t>Biologische Arbeitsstoffe</t>
  </si>
  <si>
    <t>Psychische Anforderungen (z.B. Kooperation, Kommunikation, Führungsqualität, Betriebsklima)</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</si>
  <si>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</si>
  <si>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(z.B. täglich häufiges Händewaschen, mehrstündiges Handschuhtragen)</t>
    </r>
  </si>
  <si>
    <r>
      <t>gefährliche Arbeiten</t>
    </r>
    <r>
      <rPr>
        <sz val="8"/>
        <rFont val="Arial"/>
        <family val="2"/>
      </rPr>
      <t xml:space="preserve"> (z. B. Alleinarbeit mit besond. Unfallgefahr; Motorsägearbeiten)</t>
    </r>
  </si>
  <si>
    <r>
      <t>soziale Bedingungen:</t>
    </r>
    <r>
      <rPr>
        <sz val="9"/>
        <rFont val="Arial"/>
        <family val="2"/>
      </rPr>
      <t xml:space="preserve"> keine etablierten regelmäßigen Team- und Dienstbesprechungen (sondern allenfalls spontane) </t>
    </r>
  </si>
  <si>
    <r>
      <t>Transparenz:</t>
    </r>
    <r>
      <rPr>
        <sz val="9"/>
        <rFont val="Arial"/>
        <family val="2"/>
      </rPr>
      <t xml:space="preserve"> (weitgehend) fehlende Arbeitsablauf-Transparenz; Allgemeingültigkeit von Regeln am Arbeitsplatz </t>
    </r>
    <r>
      <rPr>
        <sz val="8"/>
        <rFont val="Arial"/>
        <family val="2"/>
      </rPr>
      <t>(z. B. Verhalten; Verfahren)</t>
    </r>
    <r>
      <rPr>
        <sz val="9"/>
        <rFont val="Arial"/>
        <family val="2"/>
      </rPr>
      <t>; Gefühl von fairer, gerechter Behandlung ist bei Beschäftigten überwiegend nicht ausgeprägt</t>
    </r>
  </si>
  <si>
    <t>sonstiges:</t>
  </si>
  <si>
    <r>
      <t xml:space="preserve">Arbeitszeit: </t>
    </r>
    <r>
      <rPr>
        <sz val="9"/>
        <rFont val="Arial"/>
        <family val="2"/>
      </rPr>
      <t xml:space="preserve">häufig länger als die im Vertrag fixierte Regelarbeitszeit                                                                </t>
    </r>
    <r>
      <rPr>
        <sz val="8"/>
        <rFont val="Arial"/>
        <family val="2"/>
      </rPr>
      <t>(z.B. immer wieder &gt;48 h Wochenarbeitszeit inkl. Dienste;
regelmäßig anfallende Überstunden; häufig Nichteinhaltung von Pausen)</t>
    </r>
  </si>
  <si>
    <r>
      <t>Erschwerte Handhabbarkeit von Arbeitsmitteln</t>
    </r>
    <r>
      <rPr>
        <sz val="9"/>
        <rFont val="Arial"/>
        <family val="2"/>
      </rPr>
      <t xml:space="preserve">  
</t>
    </r>
    <r>
      <rPr>
        <sz val="8"/>
        <rFont val="Arial"/>
        <family val="2"/>
      </rPr>
      <t>(z. B. Arbeitsgeräte oder Software veraltet, defekt oder gestört)</t>
    </r>
  </si>
  <si>
    <r>
      <t>Arbeitsorganisation:</t>
    </r>
    <r>
      <rPr>
        <sz val="9"/>
        <rFont val="Arial"/>
        <family val="2"/>
      </rPr>
      <t xml:space="preserve"> wiederholt störende Unterbrechungen bei der Arbeit;</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</si>
  <si>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Tätigkkeiten, die selbst nicht beeinflußt werden können. (z.B. streng festgelegte einzelne Arbeitsschritte und fest vorgegebener Zeitrahmen)</t>
    </r>
  </si>
  <si>
    <t>Arbeitsbereich:</t>
  </si>
  <si>
    <t>Tätigkeit/Person:</t>
  </si>
  <si>
    <t>Zuständig</t>
  </si>
  <si>
    <t>Nr.</t>
  </si>
  <si>
    <t>Mögliche Gefährdungen/Belastungen</t>
  </si>
  <si>
    <t>Maßnahmen</t>
  </si>
  <si>
    <t>Realisierung</t>
  </si>
  <si>
    <t>Wirksamkeit</t>
  </si>
  <si>
    <t>mittel</t>
  </si>
  <si>
    <t>hoch</t>
  </si>
  <si>
    <t>(technisch-organisatorisch-persönlich);</t>
  </si>
  <si>
    <t>bis wann</t>
  </si>
  <si>
    <t>verant-</t>
  </si>
  <si>
    <t>wirksam</t>
  </si>
  <si>
    <t>wann</t>
  </si>
  <si>
    <t>Kommentare zu realisierten Maßnahmen</t>
  </si>
  <si>
    <t>wortlich</t>
  </si>
  <si>
    <t>ja/nein</t>
  </si>
  <si>
    <t>geprüft</t>
  </si>
  <si>
    <t>Daten für Auswahllisten</t>
  </si>
  <si>
    <t>Gefährdungen/Belastungen</t>
  </si>
  <si>
    <t>Gefährdungen</t>
  </si>
  <si>
    <t>1.1</t>
  </si>
  <si>
    <t>1.2</t>
  </si>
  <si>
    <t>1.3</t>
  </si>
  <si>
    <t>1.4</t>
  </si>
  <si>
    <t>1.5</t>
  </si>
  <si>
    <t>1.6</t>
  </si>
  <si>
    <t>2.1</t>
  </si>
  <si>
    <t>2.2</t>
  </si>
  <si>
    <t>2.3</t>
  </si>
  <si>
    <t>2.4</t>
  </si>
  <si>
    <t>3.1</t>
  </si>
  <si>
    <t>3.2</t>
  </si>
  <si>
    <t>3.3</t>
  </si>
  <si>
    <t>4.1</t>
  </si>
  <si>
    <t>4.2</t>
  </si>
  <si>
    <t>4.3</t>
  </si>
  <si>
    <t>Gefahr der Funkenentwicklung oder elektrostatischen Aufladung in explosionsgefährdeten Bereichen</t>
  </si>
  <si>
    <t>5.1</t>
  </si>
  <si>
    <t>5.2</t>
  </si>
  <si>
    <t>5.3</t>
  </si>
  <si>
    <t>5.4</t>
  </si>
  <si>
    <t>6.1</t>
  </si>
  <si>
    <t>6.2</t>
  </si>
  <si>
    <t>6.3</t>
  </si>
  <si>
    <t>6.4</t>
  </si>
  <si>
    <t>7.1</t>
  </si>
  <si>
    <t>7.2</t>
  </si>
  <si>
    <t>8.1</t>
  </si>
  <si>
    <t>8.2</t>
  </si>
  <si>
    <t>8.3</t>
  </si>
  <si>
    <t>8.4</t>
  </si>
  <si>
    <t>8.5</t>
  </si>
  <si>
    <t>9.1</t>
  </si>
  <si>
    <t>9.2</t>
  </si>
  <si>
    <t>9.3</t>
  </si>
  <si>
    <t>1.7</t>
  </si>
  <si>
    <t>7.3</t>
  </si>
  <si>
    <t>8.6</t>
  </si>
  <si>
    <t>8.7</t>
  </si>
  <si>
    <t>8.8</t>
  </si>
  <si>
    <t>8.9</t>
  </si>
  <si>
    <t>8.10</t>
  </si>
  <si>
    <r>
      <t xml:space="preserve">
Anforder-     ungen oder Gefähr-
dungen 
</t>
    </r>
    <r>
      <rPr>
        <b/>
        <sz val="9"/>
        <rFont val="Arial"/>
        <family val="2"/>
      </rPr>
      <t xml:space="preserve">bestehen </t>
    </r>
    <r>
      <rPr>
        <sz val="9"/>
        <rFont val="Arial"/>
        <family val="2"/>
      </rPr>
      <t xml:space="preserve">
 </t>
    </r>
    <r>
      <rPr>
        <b/>
        <sz val="9"/>
        <rFont val="Arial"/>
        <family val="2"/>
      </rPr>
      <t>nicht</t>
    </r>
  </si>
  <si>
    <r>
      <t xml:space="preserve">
Anforder-     ungen oder Gefähr-
dungen 
</t>
    </r>
    <r>
      <rPr>
        <b/>
        <sz val="9"/>
        <rFont val="Arial"/>
        <family val="2"/>
      </rPr>
      <t xml:space="preserve">bestehen </t>
    </r>
    <r>
      <rPr>
        <sz val="9"/>
        <rFont val="Arial"/>
        <family val="2"/>
      </rPr>
      <t xml:space="preserve">
</t>
    </r>
  </si>
  <si>
    <t>möglicher Tod, Katastrophe, z. B. schwere Verletzungen auch bei mehreren Menschen</t>
  </si>
  <si>
    <t>leichte Verletzungen oder Erkrankungen, z. B. Prellungen, leichte Hautreizung, kleine Wunden</t>
  </si>
  <si>
    <t>mittelleichte Verletzungen oder Erkrankungen, z. B. einfache Knochenbrüche, Augenverletzung, tiefe Wunden, Schleimhautreizung</t>
  </si>
  <si>
    <t>mittelschwere Verletzungen oder Erkrankungen, z. B. Kopfverletzung, größere Verbrennung, Verätzung, Vergiftung, Verstrahlung</t>
  </si>
  <si>
    <t>schwere Verletzungen oder Erkrankungen, z. B. Bewußtlosigkeit, Polytrauma, Einklemmung des Rumpfes, bleibende Gesundheitsschäden</t>
  </si>
  <si>
    <t>sehr gering, in den letzten 5 Jahren kein Fall</t>
  </si>
  <si>
    <t>gering, in den letzten 5 Jahren ein 1-5 Fälle</t>
  </si>
  <si>
    <t>mittel, jährlich 1-2 Fälle</t>
  </si>
  <si>
    <t>mittel hoch, jährlich 3-10 Fälle</t>
  </si>
  <si>
    <t>sonstige physikalische Einwirkungen                                                                                                                  (z.B. nicht-ionis. Strahlung, Vibration, Über-/Unterdruck, Infra-/Ultraschall)</t>
  </si>
  <si>
    <t>Einnehmen von Zwangshaltungen länger als 10 Min. am Stück 
(z. B. Stehen mit verdrehtem Oberkörper, vorgebeugtes Stehen, Überkopfarbeit)</t>
  </si>
  <si>
    <t>Persönliche Schutzausrüstung: Tragen von Atemschutzmasken;
 Rö-schürzen; Gehörschutz etc. für länger als 10 Min. am Stück;
regelmäßig Tragen von  Sicherheitsschuhe/-Stiefel</t>
  </si>
  <si>
    <t>Hautbelastung durch Feuchtarbeit                                                                                    (z.B. täglich häufiges Händewaschen, mehrstündiges Handschuhtragen)</t>
  </si>
  <si>
    <t>gefährliche Arbeiten (z. B. Alleinarbeit mit besond. Unfallgefahr; Motorsägearbeiten)</t>
  </si>
  <si>
    <t>Arbeitsorganisation: wiederholt störende Unterbrechungen bei der Arbeit;</t>
  </si>
  <si>
    <t>immer wieder  gleichzeitige Erledigung mehrerer Tätigkeiten/Aufgaben durch eine Person</t>
  </si>
  <si>
    <t>eigene Gestaltungsspielräume eingeschränkt: Streng festgelegte Abläufe von Tätigkkeiten, die selbst nicht beeinflußt werden können. (z.B. streng festgelegte einzelne Arbeitsschritte und fest vorgegebener Zeitrahmen)</t>
  </si>
  <si>
    <t>Arbeitszeit: häufig länger als die im Vertrag fixierte Regelarbeitszeit                                                                (z.B. immer wieder &gt;48 h Wochenarbeitszeit inkl. Dienste;
regelmäßig anfallende Überstunden; häufig Nichteinhaltung von Pausen)</t>
  </si>
  <si>
    <t xml:space="preserve">soziale Bedingungen: keine etablierten regelmäßigen Team- und Dienstbesprechungen (sondern allenfalls spontane) </t>
  </si>
  <si>
    <t>Klarheit: Unklarheiten der Arbeitsstrukturen, der Arbeitsablauforganisation oder unklare Kompetenzen und Verantwortlichkeiten von Beschäftigten</t>
  </si>
  <si>
    <t>Erschwerte Handhabbarkeit von Arbeitsmitteln (z. B. Arbeitsgeräte oder Software veraltet, defekt oder gestört)</t>
  </si>
  <si>
    <t>Arbeitstätigkeit: Hohe Verantwortung für Leben oder Sachwerte; häufig besteht Entscheidungsdruck</t>
  </si>
  <si>
    <t>A</t>
  </si>
  <si>
    <t>B</t>
  </si>
  <si>
    <t>C</t>
  </si>
  <si>
    <t>Eintrittswahrscheinlichkeit</t>
  </si>
  <si>
    <t>Datenverlust durch nicht sachgerechte Speicherung / siehe Anlage / Zeitraum:</t>
  </si>
  <si>
    <t>Schadenshöhe</t>
  </si>
  <si>
    <t>Risikomatrix</t>
  </si>
  <si>
    <t>Risikoklassen</t>
  </si>
  <si>
    <t>Summe</t>
  </si>
  <si>
    <t>Anzahl</t>
  </si>
  <si>
    <r>
      <rPr>
        <b/>
        <sz val="10"/>
        <rFont val="Arial"/>
        <family val="2"/>
      </rPr>
      <t>1-2: geringes Risiko</t>
    </r>
    <r>
      <rPr>
        <sz val="10"/>
        <rFont val="Arial"/>
        <family val="2"/>
      </rPr>
      <t>, keine Risikoreduzierung nötig (zwischen Restrisiko und Grenzrisiko)</t>
    </r>
  </si>
  <si>
    <r>
      <rPr>
        <b/>
        <sz val="10"/>
        <rFont val="Arial"/>
        <family val="2"/>
      </rPr>
      <t>3-4: signifikantes Risiko,</t>
    </r>
    <r>
      <rPr>
        <sz val="10"/>
        <rFont val="Arial"/>
        <family val="2"/>
      </rPr>
      <t xml:space="preserve"> Risikoreduzierung notwendig (in der Nähe des Grenzrisikos bis leicht darüber)</t>
    </r>
  </si>
  <si>
    <r>
      <rPr>
        <b/>
        <sz val="10"/>
        <rFont val="Arial"/>
        <family val="2"/>
      </rPr>
      <t>5-7: hohes Risiko,</t>
    </r>
    <r>
      <rPr>
        <sz val="10"/>
        <rFont val="Arial"/>
        <family val="2"/>
      </rPr>
      <t xml:space="preserve"> Risikoreduzierung notwendig (über dem Grenzrisiko)</t>
    </r>
  </si>
  <si>
    <r>
      <rPr>
        <b/>
        <sz val="10"/>
        <rFont val="Arial"/>
        <family val="2"/>
      </rPr>
      <t>8-9: sehr hohes Risiko,</t>
    </r>
    <r>
      <rPr>
        <sz val="10"/>
        <rFont val="Arial"/>
        <family val="2"/>
      </rPr>
      <t xml:space="preserve"> Risikoreduzierung zwingend notwendig (über dem Grenzrisiko)</t>
    </r>
  </si>
  <si>
    <t>Klasse</t>
  </si>
  <si>
    <t>Einguppierung</t>
  </si>
  <si>
    <t>Einzelrisiken pro Klasse</t>
  </si>
  <si>
    <t>1a</t>
  </si>
  <si>
    <t>2b</t>
  </si>
  <si>
    <t>2a</t>
  </si>
  <si>
    <t>3a</t>
  </si>
  <si>
    <t>3b</t>
  </si>
  <si>
    <t>3c</t>
  </si>
  <si>
    <t>4d</t>
  </si>
  <si>
    <t>5a</t>
  </si>
  <si>
    <t>5b</t>
  </si>
  <si>
    <t>5c</t>
  </si>
  <si>
    <t>5d</t>
  </si>
  <si>
    <t>5e</t>
  </si>
  <si>
    <t>6a</t>
  </si>
  <si>
    <t>6b</t>
  </si>
  <si>
    <t>6c</t>
  </si>
  <si>
    <t>6d</t>
  </si>
  <si>
    <t>7a</t>
  </si>
  <si>
    <t>7b</t>
  </si>
  <si>
    <t>7c</t>
  </si>
  <si>
    <t>8a</t>
  </si>
  <si>
    <t>8b</t>
  </si>
  <si>
    <t>9a</t>
  </si>
  <si>
    <t>D</t>
  </si>
  <si>
    <t>4a</t>
  </si>
  <si>
    <t>4b</t>
  </si>
  <si>
    <t>4c</t>
  </si>
  <si>
    <r>
      <t xml:space="preserve">immer wieder  </t>
    </r>
    <r>
      <rPr>
        <b/>
        <sz val="9"/>
        <rFont val="Arial"/>
        <family val="2"/>
      </rPr>
      <t>gleichzeitige Erledigung</t>
    </r>
    <r>
      <rPr>
        <sz val="9"/>
        <rFont val="Arial"/>
        <family val="2"/>
      </rPr>
      <t xml:space="preserve"> mehrerer Tätigkeiten/Aufgaben durch eine Person</t>
    </r>
  </si>
  <si>
    <t>sehr</t>
  </si>
  <si>
    <t>gering</t>
  </si>
  <si>
    <t>hoch, jährlich &gt;10 Fälle</t>
  </si>
  <si>
    <t>Stand Datum:</t>
  </si>
  <si>
    <t>Risiko</t>
  </si>
  <si>
    <r>
      <rPr>
        <b/>
        <sz val="9"/>
        <rFont val="Arial"/>
        <family val="2"/>
      </rPr>
      <t>Transparenz:</t>
    </r>
    <r>
      <rPr>
        <sz val="9"/>
        <rFont val="Arial"/>
        <family val="2"/>
      </rPr>
      <t xml:space="preserve"> (weitgehend) fehlende Arbeitsablauf-Transparenz; Allgemeingültigkeit von Regeln am Arbeitsplatz (z. B. Verhalten; Verfahren); Gefühl von fairer, gerechter Behandlung ist bei Beschäftigten überwiegend nicht ausgeprägt</t>
    </r>
  </si>
  <si>
    <t>Datum</t>
  </si>
  <si>
    <t>Arbeits-bereich</t>
  </si>
  <si>
    <t>Bearbeitet
 von</t>
  </si>
  <si>
    <t>Maßnahmen!A1</t>
  </si>
  <si>
    <t>zur
MATRIX</t>
  </si>
  <si>
    <t>zu
Maßnahme</t>
  </si>
  <si>
    <t>Matrix 1'!A1</t>
  </si>
  <si>
    <t>OE-Nr.</t>
  </si>
  <si>
    <r>
      <t>Einnehmen von Zwangshaltungen länger als 10 Min. am Stück</t>
    </r>
    <r>
      <rPr>
        <sz val="8"/>
        <rFont val="Arial"/>
        <family val="2"/>
      </rPr>
      <t xml:space="preserve"> 
(z. B. Stehen mit verdrehtem Oberkörper, vorgebeugtes Stehen, Überkopfarbeit, tiefe Hocke)</t>
    </r>
  </si>
  <si>
    <r>
      <t xml:space="preserve">
</t>
    </r>
    <r>
      <rPr>
        <b/>
        <sz val="11"/>
        <rFont val="Arial"/>
        <family val="2"/>
      </rPr>
      <t>Bemerkung</t>
    </r>
    <r>
      <rPr>
        <b/>
        <sz val="10"/>
        <rFont val="Arial"/>
        <family val="2"/>
      </rPr>
      <t xml:space="preserve">
z. B. </t>
    </r>
    <r>
      <rPr>
        <b/>
        <sz val="9"/>
        <rFont val="Arial"/>
        <family val="2"/>
      </rPr>
      <t>in welchen Bereichen; zu welchen besonderen Zuständen die Gefährdung auftritt oder ob die Gefährdung nur Einzelfälle betrifft</t>
    </r>
  </si>
  <si>
    <t>Bearbeitet von</t>
  </si>
  <si>
    <t>Hochschuleinrichtung / OE-Nr.</t>
  </si>
  <si>
    <t xml:space="preserve">Checkliste   </t>
  </si>
  <si>
    <t>Bemerkungen (Arbeitsschwerpunkte in Stichworten)</t>
  </si>
  <si>
    <t>Bereich / Abteilung / Gebäude</t>
  </si>
  <si>
    <r>
      <t>Gefährdungen  / Belastungen können bestehen durch:</t>
    </r>
    <r>
      <rPr>
        <b/>
        <sz val="14"/>
        <rFont val="Arial"/>
        <family val="2"/>
      </rPr>
      <t xml:space="preserve">                                            </t>
    </r>
    <r>
      <rPr>
        <b/>
        <sz val="10"/>
        <rFont val="Arial"/>
        <family val="2"/>
      </rPr>
      <t>(Berücksichtigen Sie auch ungewöhnliche Betriebszustände wie: Wartungen/Störungen/Instandsetzung etc.</t>
    </r>
    <r>
      <rPr>
        <sz val="10"/>
        <rFont val="Arial"/>
        <family val="2"/>
      </rPr>
      <t>)</t>
    </r>
  </si>
  <si>
    <r>
      <t xml:space="preserve">sonstige physikalische Einwirkungen                                                                                                                  </t>
    </r>
    <r>
      <rPr>
        <sz val="8"/>
        <rFont val="Arial"/>
        <family val="2"/>
      </rPr>
      <t>(z.B. nicht-ionis. Strahlung, Vibration, Über-/Unterdruck, Infra-/Ultraschall, Kältekammern)</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</si>
  <si>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Tätigkeiten, die selbst nicht beeinflußt werden können (z.B. streng festgelegte einzelne Arbeitsschritte und fest vorgegebener Zeitrahmen)</t>
    </r>
  </si>
  <si>
    <t xml:space="preserve">Umgang mit elektrische Anlagen und Arbeitssmittel  </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</si>
  <si>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</si>
  <si>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 B. täglich häufiges Händewaschen, mehrstündiges Handschuhtragen)</t>
    </r>
  </si>
  <si>
    <r>
      <t xml:space="preserve">Arbeitszeit: </t>
    </r>
    <r>
      <rPr>
        <sz val="9"/>
        <rFont val="Arial"/>
        <family val="2"/>
      </rPr>
      <t xml:space="preserve">häufig länger als die im Vertrag fixierte Regelarbeitszeit                                                                </t>
    </r>
    <r>
      <rPr>
        <sz val="8"/>
        <rFont val="Arial"/>
        <family val="2"/>
      </rPr>
      <t>(z. B. immer wieder &gt;48 h Wochenarbeitszeit inkl. Dienste;
regelmäßig anfallende Überstunden; häufig Nichteinhaltung von Pausen)</t>
    </r>
  </si>
  <si>
    <t>Stand 09/2012</t>
  </si>
  <si>
    <t xml:space="preserve">Arbeitsbereiche </t>
  </si>
  <si>
    <t>Ansprechpartner</t>
  </si>
  <si>
    <t>Institut für       /  99</t>
  </si>
  <si>
    <t>Feinmechanik/KG/Gebäude 123</t>
  </si>
  <si>
    <t>Herr Mustermann Feinmechnikermeister</t>
  </si>
  <si>
    <t>Feinmechanik</t>
  </si>
  <si>
    <t>Herr Mustermann</t>
  </si>
  <si>
    <t xml:space="preserve">Ausbildung von Feinmechaniker; Modelbau für Lehre und Forschung; </t>
  </si>
  <si>
    <t>Herstellung von Prototypen z. B. Futtermitteldosierung im Hühnerstall</t>
  </si>
  <si>
    <t>Schweißarbeiten (Schutzgas; Autogen); Metallbearbeitung allgemein.</t>
  </si>
  <si>
    <t>x</t>
  </si>
  <si>
    <t>Drehstahl; Metallspäne</t>
  </si>
  <si>
    <t>Bohrmaschine; Flex</t>
  </si>
  <si>
    <t>Drehmaschine; Schweißgerät; Krananlage;</t>
  </si>
  <si>
    <t>Acetylen</t>
  </si>
  <si>
    <t>Entfetter; Kühl/Schmierstoffe</t>
  </si>
  <si>
    <t>Farben und Lacke</t>
  </si>
  <si>
    <t>Gasflaschen</t>
  </si>
  <si>
    <t>Flexarbeiten</t>
  </si>
  <si>
    <t>Oberflächenbehandlung mit Flex</t>
  </si>
  <si>
    <t>UV-Strahlung, Vibration</t>
  </si>
  <si>
    <t>Reparaturarbeiten im Außenbereich</t>
  </si>
  <si>
    <t>Drehbank</t>
  </si>
  <si>
    <t>Werkstatt Raum I und III</t>
  </si>
  <si>
    <t>Materiallagerung</t>
  </si>
  <si>
    <t>Alte Drehbank; defekter Transportmulli</t>
  </si>
  <si>
    <t>Werkstatt und Hausmeisterarbeiten</t>
  </si>
  <si>
    <t>Regelmäßige Sicherheitsunterweisung</t>
  </si>
  <si>
    <t>nach Bedarf</t>
  </si>
  <si>
    <t>ja</t>
  </si>
  <si>
    <t>04/2012</t>
  </si>
  <si>
    <t>Betriebsanweisung erstellen und bekannt geben</t>
  </si>
  <si>
    <t>Persönliche Schutzausrüstung (PSA) zur Verfügung stellen</t>
  </si>
  <si>
    <t>sofort</t>
  </si>
  <si>
    <t>Prüfung der elektrischen Geräte</t>
  </si>
  <si>
    <t>regelmäßig</t>
  </si>
  <si>
    <t>Dez. 4</t>
  </si>
  <si>
    <t>Prüfung der Geräte vor Gebrauch durch den Nutzer</t>
  </si>
  <si>
    <t>Absaugung istallieren lassen bzw. verbessern</t>
  </si>
  <si>
    <t>02/2013</t>
  </si>
  <si>
    <t>Gefahrstoffschrank zur Lagung anschaffen</t>
  </si>
  <si>
    <t>Begrenzung der Lagermengen</t>
  </si>
  <si>
    <t>DAMARIS Betriebsanweisung</t>
  </si>
  <si>
    <t>Explosionsschutzdokument erstellen</t>
  </si>
  <si>
    <t>05/2013</t>
  </si>
  <si>
    <t>Arbeits-sicherheit</t>
  </si>
  <si>
    <t>Lagerung verbessern</t>
  </si>
  <si>
    <t>Funkenschutz installieren</t>
  </si>
  <si>
    <t>Vermeidung von Flexarbeiten in Raum III</t>
  </si>
  <si>
    <t>Vermeidung von Lärm durch Optimierung der Arbeitsabläufe</t>
  </si>
  <si>
    <t>Persönliche Schutzausrüstung (PSA) zur Verfügung stellen-Arbeitssicherheit hinzuziehen!</t>
  </si>
  <si>
    <t>Bauliche Veränderung an der Raumdämmung veranlassen</t>
  </si>
  <si>
    <t>08/2013</t>
  </si>
  <si>
    <t>UV-Schutz optimieren</t>
  </si>
  <si>
    <t>Betriebsarzt</t>
  </si>
  <si>
    <t>Kälteschutzkleidung beschaffen</t>
  </si>
  <si>
    <t>Frau Mustermann</t>
  </si>
  <si>
    <t>Anbau einer zusätzlichen Arbeitsleuchte an der Drehbank VI</t>
  </si>
  <si>
    <t xml:space="preserve">sofort </t>
  </si>
  <si>
    <t>Bei Umbau der Werkstatt im Juli 2013 die Standorte in Raum III und IV neu überplanen</t>
  </si>
  <si>
    <t>Verlagung der Materialläger</t>
  </si>
  <si>
    <t>Anschaffung einer Tragehilfe für Stahlrohre</t>
  </si>
  <si>
    <t>Erweiterung der Katzbahn bis zum Materiallager II</t>
  </si>
  <si>
    <t>Unterweisung in der Lastenhandhabnung</t>
  </si>
  <si>
    <t>04/2013</t>
  </si>
  <si>
    <t>Optimierung der Pausenzeiten</t>
  </si>
  <si>
    <t>Bessere Auswahl an PSA</t>
  </si>
  <si>
    <t>Hautschutzplan aufstellen</t>
  </si>
  <si>
    <t>Handcreme zur Verfügung stellen</t>
  </si>
  <si>
    <t>Reparatur des Transportmulli bzw Ersatzbeschaffung</t>
  </si>
  <si>
    <t xml:space="preserve">Austausch der Drehbank II gegen Drehbank VI; </t>
  </si>
  <si>
    <t>Verbesserung der Arbeitsorganisation</t>
  </si>
  <si>
    <t>Einführung fester "Hausmeistertage"</t>
  </si>
  <si>
    <t>Unterstützung durch Dezernat 4 anfragen</t>
  </si>
  <si>
    <t>Regelmäßige Wartung und Prüfung gem. BetrSichV</t>
  </si>
  <si>
    <t>Gegenseitiges Feedback: keine regelmäßigen, auf Gedanken- und Meinungsaustausch angelegten Team- und Dienstbesprechungen</t>
  </si>
  <si>
    <r>
      <t>Unklarheit</t>
    </r>
    <r>
      <rPr>
        <sz val="9"/>
        <rFont val="Arial"/>
        <family val="2"/>
      </rPr>
      <t>: z. B.: Unklarheiten der Arbeitsablauforganisation, Reibungsverluste bei der Zusammenarbeit; Kompetenzen und Verantwortlichkeiten sind nicht ausreichend festgelegt</t>
    </r>
  </si>
  <si>
    <r>
      <t>Transparenz:</t>
    </r>
    <r>
      <rPr>
        <sz val="9"/>
        <rFont val="Arial"/>
        <family val="2"/>
      </rPr>
      <t xml:space="preserve"> eher keine Allgemeingültigkeit von Regeln, z.B. bei Beschäftigten überwiegt nicht das Gefühl von einem gerechten, fairen Führungsstil</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</si>
</sst>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u/>
      <sz val="10"/>
      <color indexed="12"/>
      <name val="Arial"/>
      <family val="2"/>
    </font>
    <font>
      <b/>
      <sz val="10"/>
      <name val="Arial"/>
      <family val="2"/>
    </font>
    <font>
      <sz val="11"/>
      <name val="Arial"/>
      <family val="2"/>
    </font>
    <font>
      <sz val="14"/>
      <name val="Arial"/>
      <family val="2"/>
    </font>
    <font>
      <b/>
      <sz val="14"/>
      <name val="Arial"/>
      <family val="2"/>
    </font>
    <font>
      <b/>
      <sz val="9"/>
      <name val="Arial"/>
      <family val="2"/>
    </font>
    <font>
      <sz val="9"/>
      <name val="Arial"/>
      <family val="2"/>
    </font>
    <font>
      <sz val="10"/>
      <name val="Arial"/>
      <family val="2"/>
    </font>
    <font>
      <b/>
      <sz val="11"/>
      <name val="Arial"/>
      <family val="2"/>
    </font>
    <font>
      <sz val="9"/>
      <name val="Arial"/>
      <family val="2"/>
    </font>
    <font>
      <sz val="8"/>
      <name val="Arial"/>
      <family val="2"/>
    </font>
    <font>
      <b/>
      <sz val="16"/>
      <name val="Arial"/>
      <family val="2"/>
    </font>
    <font>
      <b/>
      <sz val="8"/>
      <name val="Arial"/>
      <family val="2"/>
    </font>
    <font>
      <b/>
      <sz val="12"/>
      <name val="Arial"/>
      <family val="2"/>
    </font>
    <font>
      <sz val="8"/>
      <color indexed="81"/>
      <name val="Tahoma"/>
      <family val="2"/>
    </font>
    <font>
      <sz val="8"/>
      <color indexed="81"/>
      <name val="Tahoma"/>
      <family val="2"/>
    </font>
    <font>
      <b/>
      <sz val="8"/>
      <color indexed="81"/>
      <name val="Tahoma"/>
      <family val="2"/>
    </font>
    <font>
      <sz val="8"/>
      <name val="Arial"/>
      <family val="2"/>
    </font>
    <font>
      <sz val="11"/>
      <color indexed="8"/>
      <name val="Arial"/>
      <family val="2"/>
    </font>
    <font>
      <sz val="16"/>
      <name val="Arial"/>
      <family val="2"/>
    </font>
    <font>
      <sz val="12"/>
      <color indexed="8"/>
      <name val="Arial"/>
      <family val="2"/>
    </font>
    <font>
      <sz val="20"/>
      <color indexed="8"/>
      <name val="Arial"/>
      <family val="2"/>
    </font>
    <font>
      <b/>
      <sz val="16"/>
      <color indexed="8"/>
      <name val="Arial"/>
      <family val="2"/>
    </font>
    <font>
      <sz val="16"/>
      <color indexed="8"/>
      <name val="Arial"/>
      <family val="2"/>
    </font>
    <font>
      <sz val="12"/>
      <name val="Arial"/>
      <family val="2"/>
    </font>
    <font>
      <sz val="8"/>
      <name val="Arial"/>
      <family val="2"/>
    </font>
    <font>
      <b/>
      <sz val="10"/>
      <color indexed="8"/>
      <name val="Arial"/>
      <family val="2"/>
    </font>
    <font>
      <b/>
      <sz val="12"/>
      <color indexed="8"/>
      <name val="Arial"/>
      <family val="2"/>
    </font>
    <font>
      <u/>
      <sz val="10"/>
      <color indexed="50"/>
      <name val="Arial"/>
      <family val="2"/>
    </font>
    <font>
      <sz val="8"/>
      <name val="Arial"/>
      <family val="2"/>
    </font>
    <font>
      <sz val="10"/>
      <color indexed="9"/>
      <name val="Arial"/>
      <family val="2"/>
    </font>
    <font>
      <sz val="10"/>
      <color indexed="50"/>
      <name val="Arial"/>
      <family val="2"/>
    </font>
    <font>
      <u/>
      <sz val="72"/>
      <color indexed="50"/>
      <name val="Arial"/>
      <family val="2"/>
    </font>
    <font>
      <sz val="10"/>
      <color indexed="8"/>
      <name val="Arial"/>
      <family val="2"/>
    </font>
  </fonts>
  <fills count="1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gray125">
        <fgColor indexed="13"/>
        <bgColor indexed="9"/>
      </patternFill>
    </fill>
    <fill>
      <patternFill patternType="mediumGray">
        <fgColor indexed="42"/>
        <bgColor indexed="9"/>
      </patternFill>
    </fill>
    <fill>
      <patternFill patternType="solid">
        <fgColor indexed="51"/>
        <bgColor indexed="45"/>
      </patternFill>
    </fill>
    <fill>
      <patternFill patternType="mediumGray">
        <fgColor indexed="42"/>
        <bgColor indexed="50"/>
      </patternFill>
    </fill>
    <fill>
      <patternFill patternType="gray125">
        <fgColor indexed="13"/>
        <bgColor indexed="13"/>
      </patternFill>
    </fill>
    <fill>
      <patternFill patternType="lightGray"/>
    </fill>
    <fill>
      <patternFill patternType="solid">
        <fgColor indexed="57"/>
        <bgColor indexed="64"/>
      </patternFill>
    </fill>
    <fill>
      <patternFill patternType="mediumGray">
        <fgColor indexed="45"/>
        <bgColor indexed="10"/>
      </patternFill>
    </fill>
  </fills>
  <borders count="7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9" fillId="0" borderId="0" applyFont="0" applyFill="0" applyBorder="0" applyAlignment="0" applyProtection="0"/>
  </cellStyleXfs>
  <cellXfs count="421">
    <xf numFmtId="0" fontId="0" fillId="0" borderId="0" xfId="0"/>
    <xf numFmtId="0" fontId="3" fillId="0" borderId="1" xfId="0" applyFont="1" applyBorder="1"/>
    <xf numFmtId="0" fontId="4" fillId="0" borderId="0" xfId="0" applyFont="1"/>
    <xf numFmtId="0" fontId="7" fillId="0" borderId="0" xfId="0" applyFont="1"/>
    <xf numFmtId="0" fontId="7" fillId="0" borderId="0" xfId="0" applyFont="1" applyBorder="1"/>
    <xf numFmtId="0" fontId="9" fillId="0" borderId="0" xfId="0" applyFont="1"/>
    <xf numFmtId="0" fontId="4" fillId="0" borderId="1" xfId="0" applyFont="1" applyBorder="1" applyAlignment="1">
      <alignment horizontal="center"/>
    </xf>
    <xf numFmtId="0" fontId="4" fillId="0" borderId="2" xfId="0" applyFont="1" applyBorder="1"/>
    <xf numFmtId="0" fontId="9" fillId="2" borderId="2" xfId="0" applyFont="1" applyFill="1" applyBorder="1"/>
    <xf numFmtId="0" fontId="2" fillId="2" borderId="3" xfId="0" applyFont="1" applyFill="1" applyBorder="1" applyAlignment="1">
      <alignment horizontal="center"/>
    </xf>
    <xf numFmtId="0" fontId="0" fillId="2" borderId="3" xfId="0" applyFill="1" applyBorder="1"/>
    <xf numFmtId="0" fontId="0" fillId="0" borderId="4" xfId="0" applyBorder="1" applyAlignment="1">
      <alignment horizontal="center"/>
    </xf>
    <xf numFmtId="0" fontId="0" fillId="0" borderId="4" xfId="0" applyBorder="1"/>
    <xf numFmtId="0" fontId="0" fillId="0" borderId="5" xfId="0" applyBorder="1" applyAlignment="1">
      <alignment horizontal="center"/>
    </xf>
    <xf numFmtId="0" fontId="0" fillId="0" borderId="5" xfId="0" applyBorder="1"/>
    <xf numFmtId="0" fontId="0" fillId="0" borderId="6" xfId="0" applyBorder="1"/>
    <xf numFmtId="0" fontId="0" fillId="0" borderId="7" xfId="0" applyBorder="1"/>
    <xf numFmtId="0" fontId="7" fillId="0" borderId="8" xfId="0" applyFont="1" applyBorder="1" applyAlignment="1">
      <alignment vertical="center"/>
    </xf>
    <xf numFmtId="0" fontId="7" fillId="0" borderId="9" xfId="0" applyFont="1" applyBorder="1" applyAlignment="1">
      <alignment vertical="center"/>
    </xf>
    <xf numFmtId="0" fontId="9" fillId="0" borderId="2" xfId="0" applyFont="1" applyBorder="1"/>
    <xf numFmtId="0" fontId="9" fillId="0" borderId="1" xfId="0" applyFont="1" applyBorder="1"/>
    <xf numFmtId="0" fontId="0" fillId="0" borderId="2" xfId="0" applyBorder="1"/>
    <xf numFmtId="0" fontId="2" fillId="0" borderId="1" xfId="0" applyFont="1" applyBorder="1"/>
    <xf numFmtId="0" fontId="0" fillId="0" borderId="1" xfId="0"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13" xfId="0" applyFont="1" applyBorder="1" applyAlignment="1">
      <alignment horizontal="center" vertical="center"/>
    </xf>
    <xf numFmtId="0" fontId="9" fillId="2" borderId="13" xfId="0" applyFont="1" applyFill="1" applyBorder="1" applyAlignment="1">
      <alignment horizontal="center" vertical="center"/>
    </xf>
    <xf numFmtId="0" fontId="9"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wrapText="1"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vertical="center"/>
    </xf>
    <xf numFmtId="0" fontId="7" fillId="0" borderId="8" xfId="0" applyFont="1" applyBorder="1" applyAlignment="1">
      <alignment vertical="center" wrapText="1"/>
    </xf>
    <xf numFmtId="0" fontId="6" fillId="0" borderId="12" xfId="0" applyFont="1" applyBorder="1" applyAlignment="1">
      <alignment vertical="center" wrapText="1"/>
    </xf>
    <xf numFmtId="0" fontId="6" fillId="0" borderId="8" xfId="0" applyFont="1" applyBorder="1"/>
    <xf numFmtId="0" fontId="0" fillId="0" borderId="0" xfId="0" applyProtection="1"/>
    <xf numFmtId="0" fontId="0" fillId="0" borderId="0" xfId="0" applyBorder="1" applyProtection="1"/>
    <xf numFmtId="0" fontId="0" fillId="0" borderId="0" xfId="0" applyBorder="1" applyAlignment="1" applyProtection="1">
      <alignment horizontal="center" vertical="top"/>
    </xf>
    <xf numFmtId="0" fontId="11" fillId="0" borderId="0" xfId="0" applyFont="1" applyProtection="1"/>
    <xf numFmtId="0" fontId="13" fillId="0" borderId="0" xfId="0" applyFont="1" applyBorder="1" applyAlignment="1" applyProtection="1">
      <alignment horizontal="center" vertical="top"/>
    </xf>
    <xf numFmtId="0" fontId="11" fillId="0" borderId="0" xfId="0" applyFont="1" applyBorder="1" applyAlignment="1" applyProtection="1">
      <alignment horizontal="center" vertical="top"/>
    </xf>
    <xf numFmtId="0" fontId="0" fillId="0" borderId="0" xfId="0" applyNumberFormat="1" applyProtection="1"/>
    <xf numFmtId="0" fontId="2" fillId="0" borderId="0" xfId="0" applyNumberFormat="1" applyFont="1" applyBorder="1" applyProtection="1"/>
    <xf numFmtId="0" fontId="9" fillId="0" borderId="0" xfId="0" applyFont="1" applyBorder="1"/>
    <xf numFmtId="0" fontId="0" fillId="0" borderId="0" xfId="0" applyBorder="1"/>
    <xf numFmtId="0" fontId="0" fillId="0" borderId="0" xfId="0" applyNumberFormat="1" applyBorder="1" applyProtection="1"/>
    <xf numFmtId="0" fontId="6" fillId="0" borderId="0" xfId="0" applyFont="1" applyBorder="1"/>
    <xf numFmtId="0" fontId="7" fillId="0" borderId="0" xfId="0" applyFont="1" applyBorder="1" applyAlignment="1">
      <alignment horizontal="center"/>
    </xf>
    <xf numFmtId="0" fontId="0" fillId="0" borderId="0" xfId="0" applyNumberFormat="1" applyBorder="1" applyAlignment="1" applyProtection="1">
      <alignment vertical="top" wrapText="1"/>
    </xf>
    <xf numFmtId="0" fontId="11" fillId="3" borderId="20" xfId="0" applyNumberFormat="1" applyFont="1" applyFill="1" applyBorder="1" applyAlignment="1" applyProtection="1">
      <alignment horizontal="left" vertical="top" wrapText="1"/>
      <protection locked="0"/>
    </xf>
    <xf numFmtId="49" fontId="11" fillId="3" borderId="20" xfId="0" applyNumberFormat="1"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13" fillId="0" borderId="11" xfId="0" applyFont="1" applyBorder="1" applyAlignment="1" applyProtection="1">
      <alignment horizontal="center" vertical="top"/>
    </xf>
    <xf numFmtId="0" fontId="13" fillId="0" borderId="22" xfId="0" applyFont="1" applyBorder="1" applyAlignment="1" applyProtection="1">
      <alignment horizontal="center" vertical="top"/>
    </xf>
    <xf numFmtId="0" fontId="13" fillId="0" borderId="23" xfId="0" applyFont="1" applyBorder="1" applyAlignment="1" applyProtection="1">
      <alignment horizontal="center" vertical="top"/>
    </xf>
    <xf numFmtId="0" fontId="0" fillId="0" borderId="23" xfId="0" applyBorder="1" applyAlignment="1" applyProtection="1">
      <alignment horizontal="center" vertical="top"/>
    </xf>
    <xf numFmtId="0" fontId="11" fillId="2" borderId="24" xfId="0" applyFont="1" applyFill="1" applyBorder="1" applyAlignment="1" applyProtection="1">
      <alignment horizontal="center" vertical="top"/>
    </xf>
    <xf numFmtId="49" fontId="11" fillId="3" borderId="25" xfId="0" applyNumberFormat="1" applyFont="1" applyFill="1" applyBorder="1" applyAlignment="1" applyProtection="1">
      <alignment horizontal="center" vertical="top" wrapText="1"/>
      <protection locked="0"/>
    </xf>
    <xf numFmtId="0" fontId="0" fillId="0" borderId="8" xfId="0" applyBorder="1" applyProtection="1"/>
    <xf numFmtId="0" fontId="4" fillId="0" borderId="0" xfId="0" applyFont="1" applyBorder="1"/>
    <xf numFmtId="0" fontId="7" fillId="0" borderId="0" xfId="0" applyFont="1" applyAlignment="1">
      <alignment horizontal="left"/>
    </xf>
    <xf numFmtId="0" fontId="2" fillId="0" borderId="0" xfId="0" applyFont="1" applyBorder="1" applyAlignment="1">
      <alignment horizontal="center" wrapText="1"/>
    </xf>
    <xf numFmtId="0" fontId="0" fillId="2" borderId="0" xfId="0" applyFill="1" applyBorder="1"/>
    <xf numFmtId="0" fontId="9" fillId="0" borderId="1" xfId="0" applyFont="1" applyBorder="1" applyAlignment="1">
      <alignment horizontal="center"/>
    </xf>
    <xf numFmtId="0" fontId="0" fillId="0" borderId="1" xfId="0" applyBorder="1" applyAlignment="1">
      <alignment horizontal="center"/>
    </xf>
    <xf numFmtId="0" fontId="9" fillId="0" borderId="13" xfId="0" applyFont="1" applyBorder="1" applyAlignment="1">
      <alignment horizontal="center"/>
    </xf>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8" xfId="0" applyFont="1" applyFill="1" applyBorder="1" applyAlignment="1">
      <alignment vertical="center"/>
    </xf>
    <xf numFmtId="0" fontId="7" fillId="4" borderId="8" xfId="0" applyFont="1" applyFill="1" applyBorder="1" applyAlignment="1">
      <alignment vertical="center"/>
    </xf>
    <xf numFmtId="0" fontId="0" fillId="4" borderId="8" xfId="0" applyFill="1" applyBorder="1" applyProtection="1"/>
    <xf numFmtId="0" fontId="7" fillId="4" borderId="8" xfId="0" applyFont="1" applyFill="1" applyBorder="1"/>
    <xf numFmtId="0" fontId="7" fillId="4" borderId="8" xfId="0" applyFont="1" applyFill="1" applyBorder="1" applyAlignment="1">
      <alignment wrapText="1"/>
    </xf>
    <xf numFmtId="0" fontId="7" fillId="4" borderId="8" xfId="0" applyFont="1" applyFill="1" applyBorder="1" applyAlignment="1">
      <alignment vertical="center" wrapText="1" shrinkToFit="1"/>
    </xf>
    <xf numFmtId="49" fontId="0" fillId="0" borderId="0" xfId="0" applyNumberFormat="1"/>
    <xf numFmtId="49" fontId="7" fillId="0" borderId="0" xfId="0" applyNumberFormat="1" applyFont="1"/>
    <xf numFmtId="0" fontId="4" fillId="0" borderId="0" xfId="0" applyNumberFormat="1" applyFont="1"/>
    <xf numFmtId="0" fontId="0" fillId="0" borderId="0" xfId="0" applyNumberFormat="1"/>
    <xf numFmtId="0" fontId="7" fillId="0" borderId="0" xfId="0" applyNumberFormat="1" applyFont="1"/>
    <xf numFmtId="0" fontId="13" fillId="0" borderId="26" xfId="0" applyNumberFormat="1" applyFont="1" applyBorder="1" applyAlignment="1" applyProtection="1">
      <alignment horizontal="center" vertical="top"/>
    </xf>
    <xf numFmtId="0" fontId="5" fillId="0" borderId="0" xfId="0" applyNumberFormat="1" applyFont="1" applyProtection="1"/>
    <xf numFmtId="0" fontId="14" fillId="0" borderId="0" xfId="0" applyNumberFormat="1" applyFont="1" applyProtection="1"/>
    <xf numFmtId="0" fontId="0" fillId="0" borderId="0" xfId="0" applyNumberFormat="1" applyBorder="1" applyAlignment="1" applyProtection="1">
      <alignment horizontal="center" vertical="top"/>
    </xf>
    <xf numFmtId="0" fontId="0" fillId="2" borderId="8" xfId="0" applyNumberFormat="1" applyFill="1" applyBorder="1" applyAlignment="1" applyProtection="1">
      <alignment horizontal="center" vertical="top"/>
    </xf>
    <xf numFmtId="0" fontId="11" fillId="2" borderId="21" xfId="0" applyFont="1" applyFill="1" applyBorder="1" applyAlignment="1" applyProtection="1">
      <alignment vertical="top"/>
    </xf>
    <xf numFmtId="0" fontId="13" fillId="2" borderId="10" xfId="0" applyFont="1" applyFill="1" applyBorder="1" applyAlignment="1" applyProtection="1">
      <alignment horizontal="center" vertical="top"/>
    </xf>
    <xf numFmtId="0" fontId="13" fillId="2" borderId="27" xfId="0" applyFont="1" applyFill="1" applyBorder="1" applyAlignment="1" applyProtection="1">
      <alignment horizontal="center" vertical="top"/>
    </xf>
    <xf numFmtId="0" fontId="13" fillId="2" borderId="28" xfId="0" applyFont="1" applyFill="1" applyBorder="1" applyAlignment="1" applyProtection="1">
      <alignment horizontal="center" vertical="top"/>
    </xf>
    <xf numFmtId="0" fontId="11" fillId="3" borderId="29" xfId="0" applyNumberFormat="1" applyFont="1" applyFill="1" applyBorder="1" applyAlignment="1" applyProtection="1">
      <alignment horizontal="left" vertical="top" wrapText="1"/>
      <protection locked="0"/>
    </xf>
    <xf numFmtId="49" fontId="11" fillId="3" borderId="29" xfId="0" applyNumberFormat="1" applyFont="1" applyFill="1" applyBorder="1" applyAlignment="1" applyProtection="1">
      <alignment horizontal="center" vertical="top" wrapText="1"/>
      <protection locked="0"/>
    </xf>
    <xf numFmtId="49" fontId="11" fillId="3" borderId="30" xfId="0" applyNumberFormat="1" applyFont="1" applyFill="1" applyBorder="1" applyAlignment="1" applyProtection="1">
      <alignment horizontal="center" vertical="top" wrapText="1"/>
      <protection locked="0"/>
    </xf>
    <xf numFmtId="0" fontId="21" fillId="0" borderId="0" xfId="0" applyFont="1" applyProtection="1">
      <protection hidden="1"/>
    </xf>
    <xf numFmtId="0" fontId="0" fillId="0" borderId="0" xfId="0" applyProtection="1">
      <protection hidden="1"/>
    </xf>
    <xf numFmtId="0" fontId="22" fillId="0" borderId="0" xfId="0" applyFont="1" applyAlignment="1" applyProtection="1">
      <alignment vertical="center"/>
      <protection hidden="1"/>
    </xf>
    <xf numFmtId="0" fontId="21" fillId="4" borderId="0" xfId="0" applyFont="1" applyFill="1" applyBorder="1" applyProtection="1">
      <protection hidden="1"/>
    </xf>
    <xf numFmtId="0" fontId="24" fillId="4" borderId="0" xfId="0" applyFont="1" applyFill="1" applyBorder="1" applyAlignment="1" applyProtection="1">
      <alignment horizontal="left"/>
      <protection hidden="1"/>
    </xf>
    <xf numFmtId="0" fontId="24" fillId="4" borderId="0" xfId="0" applyFont="1" applyFill="1" applyBorder="1" applyAlignment="1" applyProtection="1">
      <protection hidden="1"/>
    </xf>
    <xf numFmtId="0" fontId="0" fillId="5" borderId="0" xfId="0" applyFill="1"/>
    <xf numFmtId="0" fontId="8" fillId="0" borderId="0" xfId="0" applyFont="1"/>
    <xf numFmtId="0" fontId="0" fillId="6" borderId="0" xfId="0" applyFill="1" applyAlignment="1">
      <alignment horizontal="center"/>
    </xf>
    <xf numFmtId="0" fontId="8" fillId="0" borderId="0" xfId="0" applyFont="1" applyAlignment="1">
      <alignment horizontal="center"/>
    </xf>
    <xf numFmtId="0" fontId="8" fillId="0" borderId="0" xfId="0" applyFont="1" applyAlignment="1">
      <alignment horizontal="left"/>
    </xf>
    <xf numFmtId="0" fontId="0" fillId="0" borderId="0" xfId="0" applyAlignment="1">
      <alignment horizontal="center" wrapText="1"/>
    </xf>
    <xf numFmtId="0" fontId="0" fillId="5" borderId="0" xfId="0" applyFill="1" applyAlignment="1">
      <alignment horizontal="left" vertical="top"/>
    </xf>
    <xf numFmtId="0" fontId="0" fillId="7" borderId="0" xfId="0" applyFill="1" applyAlignment="1">
      <alignment horizontal="left" vertical="top"/>
    </xf>
    <xf numFmtId="0" fontId="0" fillId="7" borderId="0" xfId="0" applyFill="1"/>
    <xf numFmtId="0" fontId="2" fillId="5" borderId="0" xfId="0" applyFont="1" applyFill="1" applyAlignment="1">
      <alignment horizontal="left"/>
    </xf>
    <xf numFmtId="0" fontId="0" fillId="8" borderId="0" xfId="0" applyFill="1" applyAlignment="1">
      <alignment horizontal="left" vertical="top"/>
    </xf>
    <xf numFmtId="0" fontId="2" fillId="8" borderId="0" xfId="0" applyFont="1" applyFill="1" applyAlignment="1">
      <alignment horizontal="left"/>
    </xf>
    <xf numFmtId="0" fontId="0" fillId="9" borderId="0" xfId="0" applyFill="1" applyAlignment="1">
      <alignment horizontal="left" vertical="top"/>
    </xf>
    <xf numFmtId="0" fontId="2" fillId="9" borderId="0" xfId="0" applyFont="1" applyFill="1" applyAlignment="1">
      <alignment horizontal="left"/>
    </xf>
    <xf numFmtId="0" fontId="0" fillId="9" borderId="0" xfId="0" applyFill="1"/>
    <xf numFmtId="0" fontId="8" fillId="7" borderId="0" xfId="0" applyFont="1" applyFill="1" applyAlignment="1">
      <alignment horizontal="center"/>
    </xf>
    <xf numFmtId="0" fontId="8" fillId="5" borderId="0" xfId="0" applyFont="1" applyFill="1" applyAlignment="1">
      <alignment horizontal="center"/>
    </xf>
    <xf numFmtId="0" fontId="8" fillId="8" borderId="0" xfId="0" applyFont="1" applyFill="1" applyAlignment="1">
      <alignment horizontal="center"/>
    </xf>
    <xf numFmtId="0" fontId="8" fillId="9" borderId="0" xfId="0" applyFont="1" applyFill="1" applyAlignment="1">
      <alignment horizontal="center"/>
    </xf>
    <xf numFmtId="1" fontId="0" fillId="0" borderId="0" xfId="0" applyNumberFormat="1" applyProtection="1"/>
    <xf numFmtId="1" fontId="0" fillId="0" borderId="0" xfId="0" applyNumberFormat="1" applyBorder="1" applyAlignment="1" applyProtection="1">
      <alignment horizontal="center" vertical="top"/>
    </xf>
    <xf numFmtId="1" fontId="13" fillId="0" borderId="0" xfId="0" applyNumberFormat="1" applyFont="1" applyBorder="1" applyAlignment="1" applyProtection="1">
      <alignment horizontal="center" vertical="top"/>
    </xf>
    <xf numFmtId="1" fontId="11" fillId="0" borderId="0" xfId="0" applyNumberFormat="1" applyFont="1" applyBorder="1" applyAlignment="1" applyProtection="1">
      <alignment horizontal="center" vertical="top"/>
    </xf>
    <xf numFmtId="1" fontId="0" fillId="0" borderId="0" xfId="0" applyNumberFormat="1" applyBorder="1"/>
    <xf numFmtId="1" fontId="7" fillId="0" borderId="0" xfId="0" applyNumberFormat="1" applyFont="1" applyBorder="1"/>
    <xf numFmtId="0" fontId="12" fillId="7" borderId="0" xfId="0" applyFont="1" applyFill="1" applyAlignment="1">
      <alignment horizontal="left" vertical="top" wrapText="1"/>
    </xf>
    <xf numFmtId="0" fontId="12" fillId="5"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25" fillId="7" borderId="0" xfId="0" applyFont="1" applyFill="1" applyAlignment="1">
      <alignment horizontal="center" vertical="top"/>
    </xf>
    <xf numFmtId="0" fontId="25" fillId="5" borderId="0" xfId="0" applyFont="1" applyFill="1" applyAlignment="1">
      <alignment horizontal="center" vertical="top"/>
    </xf>
    <xf numFmtId="0" fontId="25" fillId="8" borderId="0" xfId="0" applyFont="1" applyFill="1" applyAlignment="1">
      <alignment horizontal="center" vertical="top"/>
    </xf>
    <xf numFmtId="0" fontId="25" fillId="9" borderId="0" xfId="0" applyFont="1" applyFill="1" applyAlignment="1">
      <alignment horizontal="center" vertical="top"/>
    </xf>
    <xf numFmtId="0" fontId="11" fillId="5" borderId="0" xfId="0" applyFont="1" applyFill="1" applyProtection="1"/>
    <xf numFmtId="0" fontId="11" fillId="7" borderId="0" xfId="0" applyFont="1" applyFill="1" applyProtection="1"/>
    <xf numFmtId="0" fontId="11" fillId="8" borderId="0" xfId="0" applyFont="1" applyFill="1" applyProtection="1"/>
    <xf numFmtId="0" fontId="11" fillId="9" borderId="0" xfId="0" applyFont="1" applyFill="1" applyProtection="1"/>
    <xf numFmtId="0" fontId="26" fillId="2" borderId="28" xfId="0" applyFont="1" applyFill="1" applyBorder="1" applyAlignment="1" applyProtection="1">
      <alignment horizontal="center" vertical="top"/>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17" xfId="0" applyFont="1" applyBorder="1" applyAlignment="1">
      <alignment horizontal="left" vertical="center"/>
    </xf>
    <xf numFmtId="0" fontId="11" fillId="0" borderId="16" xfId="0" applyFont="1" applyBorder="1" applyAlignment="1">
      <alignment horizontal="left" vertical="center"/>
    </xf>
    <xf numFmtId="0" fontId="2" fillId="0" borderId="1" xfId="0" applyFont="1" applyBorder="1" applyAlignment="1">
      <alignment horizontal="left" vertical="center"/>
    </xf>
    <xf numFmtId="14" fontId="8" fillId="0" borderId="0" xfId="0" applyNumberFormat="1" applyFont="1"/>
    <xf numFmtId="0" fontId="22" fillId="4" borderId="0" xfId="0" applyFont="1" applyFill="1" applyAlignment="1" applyProtection="1">
      <alignment vertical="center"/>
      <protection hidden="1"/>
    </xf>
    <xf numFmtId="0" fontId="21" fillId="4" borderId="0" xfId="0" applyFont="1" applyFill="1" applyProtection="1">
      <protection hidden="1"/>
    </xf>
    <xf numFmtId="0" fontId="0" fillId="4" borderId="0" xfId="0" applyFill="1" applyProtection="1">
      <protection hidden="1"/>
    </xf>
    <xf numFmtId="0" fontId="8" fillId="4" borderId="31" xfId="0" applyFont="1" applyFill="1" applyBorder="1" applyAlignment="1">
      <alignment horizontal="left" wrapText="1"/>
    </xf>
    <xf numFmtId="0" fontId="27" fillId="4" borderId="32" xfId="0" applyFont="1" applyFill="1" applyBorder="1" applyAlignment="1" applyProtection="1">
      <alignment horizontal="center" wrapText="1"/>
      <protection hidden="1"/>
    </xf>
    <xf numFmtId="0" fontId="28" fillId="10" borderId="8" xfId="0" applyFont="1" applyFill="1" applyBorder="1" applyAlignment="1" applyProtection="1">
      <alignment horizontal="center" vertical="center"/>
      <protection hidden="1"/>
    </xf>
    <xf numFmtId="0" fontId="28" fillId="11" borderId="8" xfId="0" applyFont="1" applyFill="1" applyBorder="1" applyAlignment="1" applyProtection="1">
      <alignment horizontal="center" vertical="center"/>
      <protection hidden="1"/>
    </xf>
    <xf numFmtId="0" fontId="21" fillId="4" borderId="28"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0" fillId="4" borderId="34" xfId="0" applyFill="1" applyBorder="1" applyAlignment="1" applyProtection="1">
      <alignment horizontal="left"/>
      <protection hidden="1"/>
    </xf>
    <xf numFmtId="0" fontId="21" fillId="4" borderId="0" xfId="0" applyFont="1" applyFill="1" applyBorder="1" applyAlignment="1" applyProtection="1">
      <alignment horizontal="left"/>
      <protection hidden="1"/>
    </xf>
    <xf numFmtId="0" fontId="8" fillId="4" borderId="35" xfId="0" applyFont="1" applyFill="1" applyBorder="1" applyAlignment="1">
      <alignment vertical="top" wrapText="1"/>
    </xf>
    <xf numFmtId="0" fontId="8" fillId="4" borderId="36" xfId="0" applyFont="1" applyFill="1" applyBorder="1" applyAlignment="1">
      <alignment vertical="top" wrapText="1"/>
    </xf>
    <xf numFmtId="0" fontId="24" fillId="4" borderId="34" xfId="0" applyFont="1" applyFill="1" applyBorder="1" applyAlignment="1" applyProtection="1">
      <protection hidden="1"/>
    </xf>
    <xf numFmtId="0" fontId="14" fillId="12" borderId="8" xfId="0" applyFont="1" applyFill="1" applyBorder="1" applyAlignment="1" applyProtection="1">
      <alignment horizontal="center" vertical="center"/>
      <protection hidden="1"/>
    </xf>
    <xf numFmtId="0" fontId="0" fillId="4" borderId="0" xfId="0" applyFill="1"/>
    <xf numFmtId="0" fontId="28" fillId="13" borderId="8" xfId="0" applyFont="1" applyFill="1" applyBorder="1" applyAlignment="1" applyProtection="1">
      <alignment horizontal="center" vertical="center"/>
      <protection hidden="1"/>
    </xf>
    <xf numFmtId="0" fontId="28" fillId="14" borderId="8" xfId="0" applyFont="1" applyFill="1" applyBorder="1" applyAlignment="1" applyProtection="1">
      <alignment horizontal="center" vertical="center"/>
      <protection hidden="1"/>
    </xf>
    <xf numFmtId="0" fontId="2" fillId="4" borderId="27" xfId="0" applyFont="1" applyFill="1" applyBorder="1" applyAlignment="1"/>
    <xf numFmtId="0" fontId="2" fillId="4" borderId="28" xfId="0" applyFont="1" applyFill="1" applyBorder="1" applyAlignment="1"/>
    <xf numFmtId="0" fontId="2" fillId="4" borderId="33" xfId="0" applyFont="1" applyFill="1" applyBorder="1" applyAlignment="1"/>
    <xf numFmtId="0" fontId="8" fillId="4" borderId="37" xfId="0" applyFont="1" applyFill="1" applyBorder="1" applyAlignment="1">
      <alignment vertical="top" wrapText="1"/>
    </xf>
    <xf numFmtId="0" fontId="0" fillId="4" borderId="0" xfId="0" applyFill="1" applyProtection="1"/>
    <xf numFmtId="0" fontId="0" fillId="4" borderId="0" xfId="0" applyNumberFormat="1" applyFill="1" applyProtection="1"/>
    <xf numFmtId="0" fontId="0" fillId="4" borderId="0" xfId="0" applyFill="1" applyBorder="1" applyProtection="1"/>
    <xf numFmtId="0" fontId="13" fillId="4" borderId="0" xfId="0" applyFont="1" applyFill="1" applyBorder="1" applyAlignment="1" applyProtection="1">
      <alignment horizontal="right" vertical="top"/>
    </xf>
    <xf numFmtId="0" fontId="1" fillId="4" borderId="0" xfId="1" applyFill="1" applyAlignment="1" applyProtection="1"/>
    <xf numFmtId="1" fontId="0" fillId="4" borderId="0" xfId="0" applyNumberFormat="1" applyFill="1" applyBorder="1" applyProtection="1"/>
    <xf numFmtId="1" fontId="0" fillId="4" borderId="0" xfId="0" applyNumberFormat="1" applyFill="1" applyProtection="1"/>
    <xf numFmtId="0" fontId="11" fillId="4" borderId="0" xfId="0" applyFont="1" applyFill="1" applyProtection="1"/>
    <xf numFmtId="0" fontId="8" fillId="4" borderId="8" xfId="0" applyFont="1" applyFill="1" applyBorder="1" applyAlignment="1" applyProtection="1">
      <alignment wrapText="1"/>
    </xf>
    <xf numFmtId="0" fontId="6"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wrapText="1"/>
      <protection locked="0"/>
    </xf>
    <xf numFmtId="14" fontId="3" fillId="0" borderId="40" xfId="0" applyNumberFormat="1" applyFont="1" applyBorder="1" applyAlignment="1" applyProtection="1">
      <alignment horizontal="left"/>
      <protection locked="0"/>
    </xf>
    <xf numFmtId="0" fontId="3" fillId="0" borderId="41" xfId="0" applyFont="1" applyBorder="1" applyAlignment="1" applyProtection="1">
      <alignment horizontal="left"/>
      <protection locked="0"/>
    </xf>
    <xf numFmtId="0" fontId="7" fillId="0" borderId="42" xfId="0" applyFont="1" applyBorder="1" applyAlignment="1" applyProtection="1">
      <alignment vertical="center"/>
      <protection locked="0"/>
    </xf>
    <xf numFmtId="0" fontId="6" fillId="0" borderId="14"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Protection="1"/>
    <xf numFmtId="0" fontId="9" fillId="0" borderId="1" xfId="0" applyFont="1" applyBorder="1" applyAlignment="1" applyProtection="1">
      <alignment horizontal="center"/>
    </xf>
    <xf numFmtId="0" fontId="0" fillId="0" borderId="1" xfId="0" applyBorder="1" applyAlignment="1" applyProtection="1">
      <alignment horizontal="center"/>
    </xf>
    <xf numFmtId="0" fontId="0" fillId="0" borderId="1" xfId="0" applyBorder="1" applyProtection="1"/>
    <xf numFmtId="0" fontId="0" fillId="0" borderId="2" xfId="0" applyBorder="1" applyProtection="1"/>
    <xf numFmtId="0" fontId="2" fillId="0" borderId="4" xfId="0" applyFont="1" applyBorder="1" applyAlignment="1">
      <alignment horizontal="left" vertical="center"/>
    </xf>
    <xf numFmtId="1" fontId="11" fillId="0" borderId="8" xfId="0" applyNumberFormat="1" applyFont="1" applyFill="1" applyBorder="1" applyAlignment="1" applyProtection="1">
      <alignment horizontal="center" vertical="top" wrapText="1"/>
      <protection locked="0"/>
    </xf>
    <xf numFmtId="49" fontId="11" fillId="4" borderId="29" xfId="0" applyNumberFormat="1" applyFont="1" applyFill="1" applyBorder="1" applyAlignment="1" applyProtection="1">
      <alignment horizontal="left" vertical="top" wrapText="1"/>
      <protection locked="0"/>
    </xf>
    <xf numFmtId="49" fontId="11" fillId="4" borderId="29"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center" vertical="top" wrapText="1"/>
      <protection locked="0"/>
    </xf>
    <xf numFmtId="49" fontId="11" fillId="3" borderId="43" xfId="0" applyNumberFormat="1" applyFont="1" applyFill="1" applyBorder="1" applyAlignment="1" applyProtection="1">
      <alignment horizontal="center" vertical="top" wrapText="1"/>
      <protection locked="0"/>
    </xf>
    <xf numFmtId="49" fontId="11" fillId="3" borderId="44" xfId="0" applyNumberFormat="1" applyFont="1" applyFill="1" applyBorder="1" applyAlignment="1" applyProtection="1">
      <alignment horizontal="center" vertical="top" wrapText="1"/>
      <protection locked="0"/>
    </xf>
    <xf numFmtId="49" fontId="11" fillId="4" borderId="43" xfId="0" applyNumberFormat="1" applyFont="1" applyFill="1" applyBorder="1" applyAlignment="1" applyProtection="1">
      <alignment horizontal="center" vertical="top" wrapText="1"/>
      <protection locked="0"/>
    </xf>
    <xf numFmtId="49" fontId="11" fillId="4" borderId="44" xfId="0" applyNumberFormat="1" applyFont="1" applyFill="1" applyBorder="1" applyAlignment="1" applyProtection="1">
      <alignment horizontal="center" vertical="top" wrapText="1"/>
      <protection locked="0"/>
    </xf>
    <xf numFmtId="49" fontId="11" fillId="4" borderId="8" xfId="0" applyNumberFormat="1" applyFont="1" applyFill="1" applyBorder="1" applyAlignment="1" applyProtection="1">
      <alignment horizontal="center" vertical="top" wrapText="1"/>
      <protection locked="0"/>
    </xf>
    <xf numFmtId="49" fontId="11" fillId="4" borderId="45" xfId="0" applyNumberFormat="1" applyFont="1" applyFill="1" applyBorder="1" applyAlignment="1" applyProtection="1">
      <alignment horizontal="center" vertical="top" wrapText="1"/>
      <protection locked="0"/>
    </xf>
    <xf numFmtId="0" fontId="11" fillId="3" borderId="43" xfId="0" applyNumberFormat="1" applyFont="1" applyFill="1" applyBorder="1" applyAlignment="1" applyProtection="1">
      <alignment horizontal="left" vertical="top" wrapText="1"/>
      <protection locked="0"/>
    </xf>
    <xf numFmtId="0" fontId="11" fillId="4" borderId="43" xfId="0" applyNumberFormat="1" applyFont="1" applyFill="1" applyBorder="1" applyAlignment="1" applyProtection="1">
      <alignment horizontal="left" vertical="top" wrapText="1"/>
      <protection locked="0"/>
    </xf>
    <xf numFmtId="0" fontId="11" fillId="4" borderId="8" xfId="0" applyNumberFormat="1" applyFont="1" applyFill="1" applyBorder="1" applyAlignment="1" applyProtection="1">
      <alignment horizontal="left" vertical="top" wrapText="1"/>
      <protection locked="0"/>
    </xf>
    <xf numFmtId="0" fontId="7" fillId="0" borderId="21"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0" fillId="0" borderId="4" xfId="0" applyBorder="1" applyAlignment="1" applyProtection="1">
      <alignment horizontal="center"/>
      <protection locked="0"/>
    </xf>
    <xf numFmtId="0" fontId="8"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8" fillId="0" borderId="8"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2" xfId="0" applyFont="1" applyBorder="1" applyAlignment="1" applyProtection="1">
      <alignment vertical="center" wrapText="1"/>
    </xf>
    <xf numFmtId="0" fontId="13" fillId="2" borderId="48" xfId="0" applyNumberFormat="1" applyFont="1" applyFill="1" applyBorder="1" applyAlignment="1" applyProtection="1">
      <alignment horizontal="center" vertical="top"/>
    </xf>
    <xf numFmtId="0" fontId="11" fillId="2" borderId="9" xfId="0" applyFont="1" applyFill="1" applyBorder="1" applyAlignment="1" applyProtection="1">
      <alignment vertical="top"/>
    </xf>
    <xf numFmtId="0" fontId="0" fillId="0" borderId="0" xfId="0" applyAlignment="1">
      <alignment vertical="center"/>
    </xf>
    <xf numFmtId="0" fontId="9" fillId="0" borderId="0" xfId="0" applyFont="1" applyAlignment="1" applyProtection="1">
      <alignment vertical="center"/>
    </xf>
    <xf numFmtId="0" fontId="6" fillId="0" borderId="0" xfId="0" applyFont="1" applyAlignment="1">
      <alignment horizontal="center" vertical="center"/>
    </xf>
    <xf numFmtId="0" fontId="22" fillId="4" borderId="0" xfId="0" applyFont="1" applyFill="1" applyAlignment="1" applyProtection="1">
      <alignment vertical="center"/>
      <protection locked="0"/>
    </xf>
    <xf numFmtId="0" fontId="7" fillId="0" borderId="7" xfId="0" applyFont="1" applyBorder="1" applyAlignment="1" applyProtection="1">
      <alignment wrapText="1"/>
      <protection locked="0"/>
    </xf>
    <xf numFmtId="0" fontId="7" fillId="0" borderId="45" xfId="0" applyFont="1" applyBorder="1" applyAlignment="1" applyProtection="1">
      <alignment wrapText="1"/>
      <protection locked="0"/>
    </xf>
    <xf numFmtId="0" fontId="7" fillId="0" borderId="49" xfId="0" applyFont="1" applyBorder="1" applyAlignment="1" applyProtection="1">
      <alignment wrapText="1"/>
      <protection locked="0"/>
    </xf>
    <xf numFmtId="0" fontId="7" fillId="0" borderId="50" xfId="0" applyFont="1" applyBorder="1" applyAlignment="1" applyProtection="1">
      <alignment wrapText="1"/>
      <protection locked="0"/>
    </xf>
    <xf numFmtId="0" fontId="0" fillId="0" borderId="45" xfId="0" applyBorder="1" applyAlignment="1" applyProtection="1">
      <alignment wrapText="1"/>
      <protection locked="0"/>
    </xf>
    <xf numFmtId="14" fontId="31" fillId="0" borderId="0" xfId="0" applyNumberFormat="1" applyFont="1"/>
    <xf numFmtId="0" fontId="31" fillId="0" borderId="0" xfId="0" applyFont="1"/>
    <xf numFmtId="0" fontId="14" fillId="2" borderId="9" xfId="0" applyFont="1" applyFill="1" applyBorder="1" applyAlignment="1">
      <alignment horizontal="center"/>
    </xf>
    <xf numFmtId="0" fontId="11" fillId="0" borderId="50" xfId="0" applyFont="1" applyBorder="1" applyAlignment="1" applyProtection="1">
      <alignment horizontal="left" vertical="center"/>
    </xf>
    <xf numFmtId="0" fontId="11" fillId="0" borderId="45" xfId="0" applyFont="1" applyBorder="1" applyAlignment="1" applyProtection="1">
      <alignment horizontal="left" vertical="center"/>
    </xf>
    <xf numFmtId="14" fontId="11" fillId="0" borderId="45" xfId="0" applyNumberFormat="1" applyFont="1" applyBorder="1" applyAlignment="1" applyProtection="1">
      <alignment horizontal="left" vertical="center"/>
    </xf>
    <xf numFmtId="0" fontId="11" fillId="0" borderId="49" xfId="0" applyFont="1" applyBorder="1" applyAlignment="1" applyProtection="1">
      <alignment horizontal="left" vertical="center"/>
    </xf>
    <xf numFmtId="0" fontId="8" fillId="4" borderId="0" xfId="0" applyFont="1" applyFill="1" applyBorder="1" applyProtection="1"/>
    <xf numFmtId="0" fontId="8" fillId="4" borderId="0" xfId="0" applyFont="1" applyFill="1" applyProtection="1"/>
    <xf numFmtId="0" fontId="8" fillId="4" borderId="0" xfId="0" applyFont="1" applyFill="1" applyBorder="1" applyAlignment="1" applyProtection="1"/>
    <xf numFmtId="0" fontId="32" fillId="4" borderId="0" xfId="0" applyFont="1" applyFill="1" applyProtection="1">
      <protection locked="0"/>
    </xf>
    <xf numFmtId="0" fontId="0" fillId="4" borderId="0" xfId="0" applyFill="1" applyBorder="1" applyAlignment="1" applyProtection="1"/>
    <xf numFmtId="0" fontId="34" fillId="4" borderId="0" xfId="0" applyFont="1" applyFill="1" applyAlignment="1" applyProtection="1">
      <alignment vertical="center"/>
      <protection hidden="1"/>
    </xf>
    <xf numFmtId="0" fontId="8" fillId="4" borderId="0" xfId="0" applyFont="1" applyFill="1" applyProtection="1">
      <protection hidden="1"/>
    </xf>
    <xf numFmtId="0" fontId="8" fillId="4" borderId="28" xfId="0" applyFont="1" applyFill="1" applyBorder="1" applyAlignment="1" applyProtection="1"/>
    <xf numFmtId="0" fontId="8" fillId="4" borderId="0" xfId="0" applyFont="1" applyFill="1"/>
    <xf numFmtId="0" fontId="11" fillId="0" borderId="5" xfId="0" applyFont="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pplyProtection="1">
      <alignment horizontal="center"/>
      <protection locked="0"/>
    </xf>
    <xf numFmtId="0" fontId="7" fillId="0" borderId="5" xfId="0" applyFont="1" applyBorder="1" applyAlignment="1">
      <alignment vertical="center"/>
    </xf>
    <xf numFmtId="0" fontId="25" fillId="0" borderId="8" xfId="0" applyFont="1" applyBorder="1" applyAlignment="1" applyProtection="1">
      <alignment wrapText="1"/>
      <protection locked="0"/>
    </xf>
    <xf numFmtId="0" fontId="7" fillId="0" borderId="51" xfId="0" applyFont="1" applyBorder="1" applyAlignment="1" applyProtection="1">
      <alignment shrinkToFit="1"/>
      <protection locked="0"/>
    </xf>
    <xf numFmtId="0" fontId="7" fillId="0" borderId="40" xfId="0" applyFont="1" applyBorder="1" applyAlignment="1" applyProtection="1">
      <alignment shrinkToFit="1"/>
      <protection locked="0"/>
    </xf>
    <xf numFmtId="0" fontId="7" fillId="0" borderId="7" xfId="0" applyFont="1" applyBorder="1" applyAlignment="1" applyProtection="1">
      <alignment shrinkToFit="1"/>
      <protection locked="0"/>
    </xf>
    <xf numFmtId="0" fontId="7" fillId="0" borderId="52" xfId="0" applyFont="1" applyBorder="1" applyAlignment="1" applyProtection="1">
      <alignment shrinkToFit="1"/>
      <protection locked="0"/>
    </xf>
    <xf numFmtId="0" fontId="7" fillId="0" borderId="45" xfId="0" applyFont="1" applyBorder="1" applyAlignment="1" applyProtection="1">
      <alignment shrinkToFit="1"/>
      <protection locked="0"/>
    </xf>
    <xf numFmtId="0" fontId="7" fillId="0" borderId="53" xfId="0" applyFont="1" applyBorder="1" applyAlignment="1" applyProtection="1">
      <alignment shrinkToFit="1"/>
      <protection locked="0"/>
    </xf>
    <xf numFmtId="0" fontId="7" fillId="0" borderId="11" xfId="0" applyFont="1" applyBorder="1" applyAlignment="1" applyProtection="1">
      <alignment shrinkToFit="1"/>
      <protection locked="0"/>
    </xf>
    <xf numFmtId="0" fontId="7" fillId="0" borderId="10" xfId="0" applyFont="1" applyBorder="1" applyAlignment="1" applyProtection="1">
      <alignment shrinkToFit="1"/>
      <protection locked="0"/>
    </xf>
    <xf numFmtId="0" fontId="7" fillId="0" borderId="49" xfId="0" applyFont="1" applyBorder="1" applyAlignment="1" applyProtection="1">
      <alignment shrinkToFit="1"/>
      <protection locked="0"/>
    </xf>
    <xf numFmtId="0" fontId="7" fillId="0" borderId="6" xfId="0" applyFont="1" applyBorder="1" applyAlignment="1" applyProtection="1">
      <alignment shrinkToFit="1"/>
      <protection locked="0"/>
    </xf>
    <xf numFmtId="0" fontId="7" fillId="0" borderId="50" xfId="0" applyFont="1" applyBorder="1" applyAlignment="1" applyProtection="1">
      <alignment shrinkToFit="1"/>
      <protection locked="0"/>
    </xf>
    <xf numFmtId="0" fontId="0" fillId="0" borderId="50" xfId="0" applyBorder="1" applyAlignment="1" applyProtection="1">
      <alignment shrinkToFit="1"/>
      <protection locked="0"/>
    </xf>
    <xf numFmtId="0" fontId="0" fillId="0" borderId="49" xfId="0" applyBorder="1" applyAlignment="1" applyProtection="1">
      <alignment shrinkToFit="1"/>
      <protection locked="0"/>
    </xf>
    <xf numFmtId="0" fontId="25" fillId="0" borderId="8" xfId="0" applyFont="1" applyFill="1" applyBorder="1" applyAlignment="1" applyProtection="1">
      <alignment horizontal="left" vertical="center" wrapText="1"/>
      <protection locked="0"/>
    </xf>
    <xf numFmtId="0" fontId="25" fillId="0" borderId="8" xfId="0" applyFont="1" applyFill="1" applyBorder="1" applyAlignment="1" applyProtection="1">
      <alignment wrapText="1"/>
      <protection locked="0"/>
    </xf>
    <xf numFmtId="0" fontId="14" fillId="0" borderId="26" xfId="0" applyFont="1" applyBorder="1" applyAlignment="1" applyProtection="1">
      <alignment horizontal="left" vertical="center"/>
    </xf>
    <xf numFmtId="0" fontId="14" fillId="0" borderId="11" xfId="0" applyFont="1" applyBorder="1" applyAlignment="1" applyProtection="1">
      <alignment horizontal="left" vertical="center"/>
    </xf>
    <xf numFmtId="0" fontId="14" fillId="0" borderId="54" xfId="0" applyFont="1" applyBorder="1" applyAlignment="1">
      <alignment horizontal="left" vertical="center" wrapText="1"/>
    </xf>
    <xf numFmtId="0" fontId="14" fillId="0" borderId="8" xfId="0" applyFont="1" applyBorder="1" applyAlignment="1">
      <alignment horizontal="left" vertical="center" wrapText="1"/>
    </xf>
    <xf numFmtId="0" fontId="14" fillId="0" borderId="54" xfId="0" applyFont="1" applyBorder="1" applyAlignment="1">
      <alignment horizontal="left" vertical="center"/>
    </xf>
    <xf numFmtId="0" fontId="14" fillId="0" borderId="8" xfId="0" applyFont="1" applyBorder="1" applyAlignment="1">
      <alignment horizontal="left" vertical="center"/>
    </xf>
    <xf numFmtId="0" fontId="14" fillId="0" borderId="55" xfId="0" applyFont="1" applyBorder="1" applyAlignment="1">
      <alignment horizontal="left" vertical="center" wrapText="1"/>
    </xf>
    <xf numFmtId="0" fontId="14" fillId="0" borderId="12" xfId="0" applyFont="1" applyBorder="1" applyAlignment="1">
      <alignment horizontal="left" vertical="center" wrapText="1"/>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34" xfId="0" applyFont="1" applyBorder="1" applyAlignment="1">
      <alignment horizontal="center" vertical="center"/>
    </xf>
    <xf numFmtId="0" fontId="7" fillId="0" borderId="63" xfId="0" applyFont="1" applyBorder="1" applyAlignment="1">
      <alignment horizontal="center" vertical="center"/>
    </xf>
    <xf numFmtId="0" fontId="7" fillId="0" borderId="47" xfId="0" applyFont="1" applyBorder="1" applyAlignment="1">
      <alignment horizontal="center" vertical="center"/>
    </xf>
    <xf numFmtId="0" fontId="7" fillId="0" borderId="64" xfId="0" applyFont="1" applyBorder="1" applyAlignment="1">
      <alignment horizontal="center" vertical="center"/>
    </xf>
    <xf numFmtId="0" fontId="7" fillId="0" borderId="61"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64" xfId="0" applyFont="1" applyBorder="1" applyAlignment="1" applyProtection="1">
      <alignment horizontal="center" vertical="center"/>
    </xf>
    <xf numFmtId="0" fontId="14"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6" xfId="0" applyFont="1" applyBorder="1" applyAlignment="1">
      <alignment horizontal="center" vertical="top" wrapText="1"/>
    </xf>
    <xf numFmtId="0" fontId="2" fillId="0" borderId="7" xfId="0" applyFont="1" applyBorder="1" applyAlignment="1">
      <alignment horizontal="center" vertical="top" wrapText="1"/>
    </xf>
    <xf numFmtId="0" fontId="2" fillId="0" borderId="57" xfId="0" applyFont="1" applyBorder="1" applyAlignment="1" applyProtection="1">
      <alignment horizontal="left" vertical="center"/>
    </xf>
    <xf numFmtId="0" fontId="2" fillId="0" borderId="58" xfId="0" applyFont="1" applyBorder="1" applyAlignment="1" applyProtection="1">
      <alignment horizontal="left" vertical="center"/>
    </xf>
    <xf numFmtId="0" fontId="2" fillId="0" borderId="59" xfId="0" applyFont="1" applyBorder="1" applyAlignment="1">
      <alignment horizontal="left" vertical="center" wrapText="1"/>
    </xf>
    <xf numFmtId="0" fontId="2" fillId="0" borderId="32" xfId="0" applyFont="1" applyBorder="1" applyAlignment="1">
      <alignment horizontal="left" vertical="center" wrapText="1"/>
    </xf>
    <xf numFmtId="0" fontId="2" fillId="0" borderId="59" xfId="0" applyFont="1" applyBorder="1" applyAlignment="1">
      <alignment horizontal="left" vertical="center"/>
    </xf>
    <xf numFmtId="0" fontId="2" fillId="0" borderId="32" xfId="0" applyFont="1" applyBorder="1" applyAlignment="1">
      <alignment horizontal="left" vertical="center"/>
    </xf>
    <xf numFmtId="0" fontId="2" fillId="0" borderId="60" xfId="0" applyFont="1" applyBorder="1" applyAlignment="1">
      <alignment horizontal="left" vertical="center" wrapText="1"/>
    </xf>
    <xf numFmtId="0" fontId="2" fillId="0" borderId="42" xfId="0" applyFont="1" applyBorder="1" applyAlignment="1">
      <alignment horizontal="left" vertical="center"/>
    </xf>
    <xf numFmtId="0" fontId="7" fillId="0" borderId="17"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8" fillId="4" borderId="10" xfId="0" applyFont="1" applyFill="1" applyBorder="1" applyAlignment="1" applyProtection="1">
      <alignment horizontal="center" wrapText="1"/>
    </xf>
    <xf numFmtId="0" fontId="0" fillId="4" borderId="9" xfId="0" applyFill="1" applyBorder="1" applyAlignment="1" applyProtection="1">
      <alignment horizontal="center"/>
    </xf>
    <xf numFmtId="0" fontId="11" fillId="3" borderId="43" xfId="0" applyNumberFormat="1" applyFont="1" applyFill="1" applyBorder="1" applyAlignment="1" applyProtection="1">
      <alignment horizontal="left" vertical="top" wrapText="1"/>
    </xf>
    <xf numFmtId="0" fontId="13" fillId="3" borderId="21" xfId="0" applyNumberFormat="1" applyFont="1" applyFill="1" applyBorder="1" applyAlignment="1" applyProtection="1">
      <alignment horizontal="left" vertical="top" wrapText="1"/>
    </xf>
    <xf numFmtId="0" fontId="13" fillId="3" borderId="9" xfId="0" applyNumberFormat="1" applyFont="1" applyFill="1" applyBorder="1" applyAlignment="1" applyProtection="1">
      <alignment horizontal="left" vertical="top" wrapText="1"/>
    </xf>
    <xf numFmtId="0" fontId="13" fillId="4" borderId="68" xfId="0" applyFont="1" applyFill="1" applyBorder="1" applyAlignment="1" applyProtection="1">
      <alignment vertical="top" wrapText="1"/>
      <protection locked="0"/>
    </xf>
    <xf numFmtId="0" fontId="13" fillId="4" borderId="69" xfId="0" applyFont="1" applyFill="1" applyBorder="1" applyAlignment="1" applyProtection="1">
      <alignment vertical="top" wrapText="1"/>
      <protection locked="0"/>
    </xf>
    <xf numFmtId="0" fontId="13" fillId="2" borderId="27" xfId="0" applyFont="1" applyFill="1" applyBorder="1" applyAlignment="1" applyProtection="1">
      <alignment horizontal="center" vertical="top"/>
    </xf>
    <xf numFmtId="0" fontId="0" fillId="2" borderId="28" xfId="0" applyFill="1" applyBorder="1" applyAlignment="1" applyProtection="1">
      <alignment horizontal="center" vertical="top"/>
    </xf>
    <xf numFmtId="0" fontId="13" fillId="2" borderId="70" xfId="0" applyFont="1" applyFill="1" applyBorder="1" applyAlignment="1" applyProtection="1">
      <alignment horizontal="center" vertical="top"/>
    </xf>
    <xf numFmtId="0" fontId="13" fillId="0" borderId="22" xfId="0" applyFont="1" applyBorder="1" applyAlignment="1" applyProtection="1">
      <alignment horizontal="center" vertical="top"/>
    </xf>
    <xf numFmtId="0" fontId="0" fillId="0" borderId="23" xfId="0" applyBorder="1" applyAlignment="1" applyProtection="1">
      <alignment horizontal="center" vertical="top"/>
    </xf>
    <xf numFmtId="0" fontId="0" fillId="0" borderId="39" xfId="0" applyBorder="1" applyAlignment="1" applyProtection="1">
      <alignment horizontal="center" vertical="top"/>
    </xf>
    <xf numFmtId="14" fontId="13" fillId="4" borderId="68" xfId="0" applyNumberFormat="1" applyFont="1" applyFill="1" applyBorder="1" applyAlignment="1" applyProtection="1">
      <alignment horizontal="left" vertical="top" wrapText="1"/>
      <protection locked="0"/>
    </xf>
    <xf numFmtId="14" fontId="13" fillId="4" borderId="69" xfId="0" applyNumberFormat="1" applyFont="1" applyFill="1" applyBorder="1" applyAlignment="1" applyProtection="1">
      <alignment horizontal="left" vertical="top" wrapText="1"/>
      <protection locked="0"/>
    </xf>
    <xf numFmtId="0" fontId="33" fillId="7" borderId="27" xfId="1" quotePrefix="1" applyFont="1" applyFill="1" applyBorder="1" applyAlignment="1" applyProtection="1">
      <alignment horizontal="center" vertical="top"/>
      <protection locked="0"/>
    </xf>
    <xf numFmtId="0" fontId="33" fillId="7" borderId="28" xfId="1" applyFont="1" applyFill="1" applyBorder="1" applyAlignment="1" applyProtection="1">
      <alignment horizontal="center" vertical="top"/>
      <protection locked="0"/>
    </xf>
    <xf numFmtId="0" fontId="33" fillId="7" borderId="33" xfId="1" applyFont="1" applyFill="1" applyBorder="1" applyAlignment="1" applyProtection="1">
      <alignment horizontal="center" vertical="top"/>
      <protection locked="0"/>
    </xf>
    <xf numFmtId="0" fontId="33" fillId="7" borderId="35" xfId="1" applyFont="1" applyFill="1" applyBorder="1" applyAlignment="1" applyProtection="1">
      <alignment horizontal="center" vertical="top"/>
      <protection locked="0"/>
    </xf>
    <xf numFmtId="0" fontId="33" fillId="7" borderId="37" xfId="1" applyFont="1" applyFill="1" applyBorder="1" applyAlignment="1" applyProtection="1">
      <alignment horizontal="center" vertical="top"/>
      <protection locked="0"/>
    </xf>
    <xf numFmtId="0" fontId="33" fillId="7" borderId="36" xfId="1" applyFont="1" applyFill="1" applyBorder="1" applyAlignment="1" applyProtection="1">
      <alignment horizontal="center" vertical="top"/>
      <protection locked="0"/>
    </xf>
    <xf numFmtId="0" fontId="11" fillId="3" borderId="29" xfId="0" applyNumberFormat="1" applyFont="1" applyFill="1" applyBorder="1" applyAlignment="1" applyProtection="1">
      <alignment horizontal="left" vertical="top" wrapText="1"/>
    </xf>
    <xf numFmtId="0" fontId="11" fillId="0" borderId="66" xfId="0" applyNumberFormat="1" applyFont="1" applyFill="1" applyBorder="1" applyAlignment="1" applyProtection="1">
      <alignment horizontal="center" vertical="top" wrapText="1"/>
      <protection locked="0"/>
    </xf>
    <xf numFmtId="0" fontId="13" fillId="0" borderId="15" xfId="0" applyNumberFormat="1" applyFont="1" applyFill="1" applyBorder="1" applyAlignment="1" applyProtection="1">
      <alignment horizontal="center" vertical="top" wrapText="1"/>
      <protection locked="0"/>
    </xf>
    <xf numFmtId="0" fontId="13" fillId="0" borderId="48" xfId="0" applyNumberFormat="1" applyFont="1" applyFill="1" applyBorder="1" applyAlignment="1" applyProtection="1">
      <alignment horizontal="center" vertical="top" wrapText="1"/>
      <protection locked="0"/>
    </xf>
    <xf numFmtId="0" fontId="11" fillId="3" borderId="8" xfId="0" applyNumberFormat="1" applyFont="1" applyFill="1" applyBorder="1" applyAlignment="1" applyProtection="1">
      <alignment horizontal="left" vertical="top" wrapText="1"/>
    </xf>
    <xf numFmtId="1" fontId="8" fillId="0" borderId="14" xfId="0" applyNumberFormat="1" applyFont="1" applyFill="1" applyBorder="1" applyAlignment="1" applyProtection="1">
      <alignment horizontal="center" vertical="center" wrapText="1"/>
    </xf>
    <xf numFmtId="1" fontId="13" fillId="15" borderId="27" xfId="0" applyNumberFormat="1" applyFont="1" applyFill="1" applyBorder="1" applyAlignment="1" applyProtection="1">
      <alignment horizontal="center" vertical="top" wrapText="1"/>
    </xf>
    <xf numFmtId="1" fontId="13" fillId="15" borderId="28" xfId="0" applyNumberFormat="1" applyFont="1" applyFill="1" applyBorder="1" applyAlignment="1" applyProtection="1">
      <alignment horizontal="center" vertical="top" wrapText="1"/>
    </xf>
    <xf numFmtId="1" fontId="13" fillId="15" borderId="33" xfId="0" applyNumberFormat="1" applyFont="1" applyFill="1" applyBorder="1" applyAlignment="1" applyProtection="1">
      <alignment horizontal="center" vertical="top" wrapText="1"/>
    </xf>
    <xf numFmtId="1" fontId="13" fillId="15" borderId="35" xfId="0" applyNumberFormat="1" applyFont="1" applyFill="1" applyBorder="1" applyAlignment="1" applyProtection="1">
      <alignment horizontal="center" vertical="top" wrapText="1"/>
    </xf>
    <xf numFmtId="1" fontId="13" fillId="15" borderId="37" xfId="0" applyNumberFormat="1" applyFont="1" applyFill="1" applyBorder="1" applyAlignment="1" applyProtection="1">
      <alignment horizontal="center" vertical="top" wrapText="1"/>
    </xf>
    <xf numFmtId="1" fontId="13" fillId="15" borderId="36" xfId="0" applyNumberFormat="1" applyFont="1" applyFill="1" applyBorder="1" applyAlignment="1" applyProtection="1">
      <alignment horizontal="center" vertical="top" wrapText="1"/>
    </xf>
    <xf numFmtId="0" fontId="11" fillId="0" borderId="54" xfId="0" applyNumberFormat="1" applyFont="1" applyFill="1" applyBorder="1" applyAlignment="1" applyProtection="1">
      <alignment horizontal="center" vertical="top" wrapText="1"/>
      <protection locked="0"/>
    </xf>
    <xf numFmtId="0" fontId="11" fillId="0" borderId="0" xfId="0" applyFont="1" applyFill="1" applyBorder="1" applyAlignment="1" applyProtection="1">
      <alignment horizontal="center" vertical="center" wrapText="1"/>
    </xf>
    <xf numFmtId="0" fontId="8" fillId="4" borderId="0" xfId="0" applyFont="1" applyFill="1" applyAlignment="1" applyProtection="1">
      <alignment horizontal="left"/>
    </xf>
    <xf numFmtId="49" fontId="20" fillId="8" borderId="10" xfId="0" applyNumberFormat="1" applyFont="1" applyFill="1" applyBorder="1" applyAlignment="1" applyProtection="1">
      <alignment horizontal="center" vertical="top" wrapText="1"/>
    </xf>
    <xf numFmtId="49" fontId="20" fillId="8" borderId="9" xfId="0" applyNumberFormat="1" applyFont="1" applyFill="1" applyBorder="1" applyAlignment="1" applyProtection="1">
      <alignment horizontal="center" vertical="top" wrapText="1"/>
    </xf>
    <xf numFmtId="0" fontId="11" fillId="0" borderId="65" xfId="0" applyNumberFormat="1" applyFont="1" applyFill="1" applyBorder="1" applyAlignment="1" applyProtection="1">
      <alignment horizontal="center" vertical="top" wrapText="1"/>
      <protection locked="0"/>
    </xf>
    <xf numFmtId="49" fontId="20" fillId="5" borderId="10" xfId="0" applyNumberFormat="1" applyFont="1" applyFill="1" applyBorder="1" applyAlignment="1" applyProtection="1">
      <alignment horizontal="center" vertical="top" wrapText="1"/>
    </xf>
    <xf numFmtId="49" fontId="20" fillId="5" borderId="21" xfId="0" applyNumberFormat="1" applyFont="1" applyFill="1" applyBorder="1" applyAlignment="1" applyProtection="1">
      <alignment horizontal="center" vertical="top" wrapText="1"/>
    </xf>
    <xf numFmtId="49" fontId="20" fillId="9" borderId="10" xfId="0" applyNumberFormat="1" applyFont="1" applyFill="1" applyBorder="1" applyAlignment="1" applyProtection="1">
      <alignment horizontal="center" vertical="top" wrapText="1"/>
    </xf>
    <xf numFmtId="49" fontId="20" fillId="9" borderId="21" xfId="0" applyNumberFormat="1" applyFont="1" applyFill="1" applyBorder="1" applyAlignment="1" applyProtection="1">
      <alignment horizontal="center" vertical="top" wrapText="1"/>
    </xf>
    <xf numFmtId="0" fontId="13" fillId="2" borderId="67" xfId="0" applyNumberFormat="1" applyFont="1" applyFill="1" applyBorder="1" applyAlignment="1" applyProtection="1">
      <alignment horizontal="center" vertical="top"/>
    </xf>
    <xf numFmtId="0" fontId="13" fillId="2" borderId="15" xfId="0" applyNumberFormat="1" applyFont="1" applyFill="1" applyBorder="1" applyAlignment="1" applyProtection="1">
      <alignment horizontal="center" vertical="top"/>
    </xf>
    <xf numFmtId="49" fontId="20" fillId="16" borderId="10" xfId="0" applyNumberFormat="1" applyFont="1" applyFill="1" applyBorder="1" applyAlignment="1" applyProtection="1">
      <alignment horizontal="center" vertical="top" wrapText="1"/>
    </xf>
    <xf numFmtId="49" fontId="20" fillId="16" borderId="21" xfId="0" applyNumberFormat="1" applyFont="1" applyFill="1" applyBorder="1" applyAlignment="1" applyProtection="1">
      <alignment horizontal="center" vertical="top" wrapText="1"/>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14" fillId="12" borderId="31" xfId="0" applyFont="1" applyFill="1" applyBorder="1" applyAlignment="1" applyProtection="1">
      <alignment horizontal="center" vertical="center"/>
      <protection hidden="1"/>
    </xf>
    <xf numFmtId="0" fontId="14" fillId="12" borderId="32" xfId="0" applyFont="1" applyFill="1" applyBorder="1" applyAlignment="1" applyProtection="1">
      <alignment horizontal="center" vertical="center"/>
      <protection hidden="1"/>
    </xf>
    <xf numFmtId="0" fontId="14" fillId="12" borderId="72" xfId="0" applyFont="1" applyFill="1" applyBorder="1" applyAlignment="1" applyProtection="1">
      <alignment horizontal="center" vertical="center"/>
      <protection hidden="1"/>
    </xf>
    <xf numFmtId="0" fontId="28" fillId="17" borderId="8" xfId="0" applyFont="1" applyFill="1" applyBorder="1" applyAlignment="1" applyProtection="1">
      <alignment horizontal="center" vertical="center"/>
      <protection hidden="1"/>
    </xf>
    <xf numFmtId="0" fontId="29" fillId="7" borderId="31" xfId="1" applyFont="1" applyFill="1" applyBorder="1" applyAlignment="1" applyProtection="1">
      <alignment horizontal="center"/>
      <protection locked="0"/>
    </xf>
    <xf numFmtId="0" fontId="29" fillId="7" borderId="72" xfId="1" applyFont="1" applyFill="1" applyBorder="1" applyAlignment="1" applyProtection="1">
      <alignment horizontal="center"/>
      <protection locked="0"/>
    </xf>
    <xf numFmtId="0" fontId="29" fillId="7" borderId="32" xfId="1" applyFont="1" applyFill="1" applyBorder="1" applyAlignment="1" applyProtection="1">
      <alignment horizontal="center"/>
      <protection locked="0"/>
    </xf>
    <xf numFmtId="0" fontId="8" fillId="0" borderId="57" xfId="0" applyFont="1" applyBorder="1" applyAlignment="1" applyProtection="1">
      <alignment horizontal="left" vertical="center"/>
    </xf>
    <xf numFmtId="0" fontId="8" fillId="0" borderId="58" xfId="0" applyFont="1" applyBorder="1" applyAlignment="1" applyProtection="1">
      <alignment horizontal="left" vertical="center"/>
    </xf>
    <xf numFmtId="0" fontId="8" fillId="0" borderId="59" xfId="0" applyFont="1" applyBorder="1" applyAlignment="1">
      <alignment horizontal="left" vertical="center"/>
    </xf>
    <xf numFmtId="0" fontId="8" fillId="0" borderId="32" xfId="0" applyFont="1" applyBorder="1" applyAlignment="1">
      <alignment horizontal="left" vertical="center"/>
    </xf>
    <xf numFmtId="0" fontId="11" fillId="0" borderId="22" xfId="0" applyFont="1" applyBorder="1" applyAlignment="1" applyProtection="1">
      <alignment horizontal="left" vertical="center"/>
    </xf>
    <xf numFmtId="0" fontId="11" fillId="0" borderId="39" xfId="0" applyFont="1" applyBorder="1" applyAlignment="1" applyProtection="1">
      <alignment horizontal="left" vertical="center"/>
    </xf>
    <xf numFmtId="0" fontId="24" fillId="4" borderId="31" xfId="0" applyFont="1" applyFill="1" applyBorder="1" applyAlignment="1" applyProtection="1">
      <alignment horizontal="left"/>
      <protection hidden="1"/>
    </xf>
    <xf numFmtId="0" fontId="24" fillId="4" borderId="32" xfId="0" applyFont="1" applyFill="1" applyBorder="1" applyAlignment="1" applyProtection="1">
      <alignment horizontal="left"/>
      <protection hidden="1"/>
    </xf>
    <xf numFmtId="0" fontId="0" fillId="4" borderId="34" xfId="0" applyFont="1" applyFill="1" applyBorder="1" applyAlignment="1" applyProtection="1">
      <alignment horizontal="left" vertical="top" wrapText="1"/>
      <protection hidden="1"/>
    </xf>
    <xf numFmtId="0" fontId="0" fillId="4" borderId="0" xfId="0" applyFont="1" applyFill="1" applyBorder="1" applyAlignment="1" applyProtection="1">
      <alignment horizontal="left" vertical="top" wrapText="1"/>
      <protection hidden="1"/>
    </xf>
    <xf numFmtId="0" fontId="28" fillId="17" borderId="31" xfId="0" applyFont="1" applyFill="1" applyBorder="1" applyAlignment="1" applyProtection="1">
      <alignment horizontal="center" vertical="center"/>
      <protection hidden="1"/>
    </xf>
    <xf numFmtId="0" fontId="28" fillId="17" borderId="72"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24" fillId="4" borderId="72"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8" fillId="4" borderId="35" xfId="0" applyFont="1" applyFill="1" applyBorder="1" applyAlignment="1">
      <alignment horizontal="left" vertical="top" wrapText="1"/>
    </xf>
    <xf numFmtId="0" fontId="8" fillId="4" borderId="36" xfId="0" applyFont="1" applyFill="1" applyBorder="1" applyAlignment="1">
      <alignment horizontal="left" vertical="top" wrapText="1"/>
    </xf>
    <xf numFmtId="0" fontId="28" fillId="14" borderId="72" xfId="0" applyFont="1" applyFill="1" applyBorder="1" applyAlignment="1" applyProtection="1">
      <alignment horizontal="center" vertical="center"/>
      <protection hidden="1"/>
    </xf>
    <xf numFmtId="0" fontId="11" fillId="0" borderId="31" xfId="0" applyFont="1" applyBorder="1" applyAlignment="1" applyProtection="1">
      <alignment horizontal="left" vertical="center"/>
    </xf>
    <xf numFmtId="0" fontId="0" fillId="0" borderId="40" xfId="0" applyBorder="1" applyAlignment="1">
      <alignment horizontal="left" vertical="center"/>
    </xf>
    <xf numFmtId="14" fontId="11" fillId="0" borderId="31" xfId="0" applyNumberFormat="1" applyFont="1" applyBorder="1" applyAlignment="1" applyProtection="1">
      <alignment horizontal="left" vertical="center"/>
    </xf>
    <xf numFmtId="0" fontId="8" fillId="0" borderId="60" xfId="0" applyFont="1" applyBorder="1" applyAlignment="1">
      <alignment horizontal="left" vertical="center"/>
    </xf>
    <xf numFmtId="0" fontId="8" fillId="0" borderId="42" xfId="0" applyFont="1" applyBorder="1" applyAlignment="1">
      <alignment horizontal="left" vertical="center"/>
    </xf>
    <xf numFmtId="0" fontId="11" fillId="0" borderId="71" xfId="0" applyFont="1" applyBorder="1" applyAlignment="1" applyProtection="1">
      <alignment horizontal="left" vertical="center"/>
    </xf>
    <xf numFmtId="0" fontId="0" fillId="0" borderId="41" xfId="0" applyBorder="1" applyAlignment="1">
      <alignment horizontal="left" vertical="center"/>
    </xf>
    <xf numFmtId="0" fontId="28" fillId="10" borderId="31" xfId="0" applyFont="1" applyFill="1" applyBorder="1" applyAlignment="1" applyProtection="1">
      <alignment horizontal="center" vertical="center"/>
      <protection hidden="1"/>
    </xf>
    <xf numFmtId="0" fontId="28" fillId="10" borderId="72" xfId="0" applyFont="1" applyFill="1" applyBorder="1" applyAlignment="1" applyProtection="1">
      <alignment horizontal="center" vertical="center"/>
      <protection hidden="1"/>
    </xf>
    <xf numFmtId="0" fontId="28" fillId="10" borderId="32" xfId="0" applyFont="1" applyFill="1" applyBorder="1" applyAlignment="1" applyProtection="1">
      <alignment horizontal="center" vertical="center"/>
      <protection hidden="1"/>
    </xf>
    <xf numFmtId="0" fontId="8" fillId="9" borderId="0" xfId="0" applyFont="1" applyFill="1" applyAlignment="1">
      <alignment horizontal="left" vertical="top" wrapText="1"/>
    </xf>
    <xf numFmtId="0" fontId="0" fillId="9" borderId="0" xfId="0" applyFill="1" applyAlignment="1">
      <alignment horizontal="left" vertical="top" wrapText="1"/>
    </xf>
    <xf numFmtId="0" fontId="8" fillId="4" borderId="37" xfId="0" applyFont="1" applyFill="1" applyBorder="1" applyAlignment="1">
      <alignment horizontal="left" vertical="top" wrapText="1"/>
    </xf>
    <xf numFmtId="0" fontId="8" fillId="7" borderId="0" xfId="0" applyFont="1" applyFill="1" applyAlignment="1">
      <alignment horizontal="left" vertical="top" wrapText="1"/>
    </xf>
    <xf numFmtId="0" fontId="0" fillId="7" borderId="0" xfId="0" applyFill="1" applyAlignment="1">
      <alignment horizontal="left" vertical="top" wrapText="1"/>
    </xf>
    <xf numFmtId="0" fontId="8" fillId="5" borderId="0" xfId="0" applyFont="1" applyFill="1" applyAlignment="1">
      <alignment horizontal="left" vertical="top" wrapText="1"/>
    </xf>
    <xf numFmtId="0" fontId="0" fillId="5" borderId="0" xfId="0" applyFill="1" applyAlignment="1">
      <alignment horizontal="left" vertical="top" wrapText="1"/>
    </xf>
    <xf numFmtId="0" fontId="8" fillId="8" borderId="0" xfId="0" applyFont="1" applyFill="1" applyAlignment="1">
      <alignment horizontal="left" vertical="top" wrapText="1"/>
    </xf>
    <xf numFmtId="0" fontId="2" fillId="4" borderId="28" xfId="0" applyFont="1" applyFill="1" applyBorder="1" applyAlignment="1">
      <alignment horizontal="center"/>
    </xf>
    <xf numFmtId="0" fontId="23" fillId="4" borderId="31" xfId="0" applyFont="1" applyFill="1" applyBorder="1" applyAlignment="1" applyProtection="1">
      <alignment horizontal="left"/>
      <protection hidden="1"/>
    </xf>
    <xf numFmtId="0" fontId="23" fillId="4" borderId="32" xfId="0" applyFont="1" applyFill="1" applyBorder="1" applyAlignment="1" applyProtection="1">
      <alignment horizontal="left"/>
      <protection hidden="1"/>
    </xf>
  </cellXfs>
  <cellStyles count="3">
    <cellStyle name="Hyperlink" xfId="1" builtinId="8"/>
    <cellStyle name="Prozent 2" xfId="2"/>
    <cellStyle name="Standard" xfId="0" builtinId="0"/>
  </cellStyles>
  <dxfs count="21">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92D050"/>
          <bgColor rgb="FF92D05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92D050"/>
          <bgColor rgb="FF92D050"/>
        </patternFill>
      </fill>
    </dxf>
    <dxf>
      <fill>
        <patternFill>
          <fgColor rgb="FFFFFF00"/>
          <bgColor rgb="FFFFFF00"/>
        </patternFill>
      </fill>
    </dxf>
    <dxf>
      <fill>
        <patternFill>
          <fgColor rgb="FF92D050"/>
          <bgColor rgb="FF92D050"/>
        </patternFill>
      </fill>
    </dxf>
    <dxf>
      <fill>
        <patternFill>
          <bgColor rgb="FFFFFF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FF00"/>
          <bgColor rgb="FFFFFF00"/>
        </patternFill>
      </fill>
    </dxf>
    <dxf>
      <fill>
        <patternFill>
          <fgColor rgb="FF92D050"/>
          <bgColor rgb="FF92D05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772065</xdr:colOff>
      <xdr:row>11</xdr:row>
      <xdr:rowOff>155073</xdr:rowOff>
    </xdr:from>
    <xdr:ext cx="384336" cy="298800"/>
    <xdr:sp macro="" textlink="">
      <xdr:nvSpPr>
        <xdr:cNvPr id="2" name="Rechteck 1"/>
        <xdr:cNvSpPr/>
      </xdr:nvSpPr>
      <xdr:spPr>
        <a:xfrm>
          <a:off x="3015732" y="545732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2</xdr:col>
      <xdr:colOff>777292</xdr:colOff>
      <xdr:row>10</xdr:row>
      <xdr:rowOff>171450</xdr:rowOff>
    </xdr:from>
    <xdr:ext cx="384336" cy="298800"/>
    <xdr:sp macro="" textlink="">
      <xdr:nvSpPr>
        <xdr:cNvPr id="3" name="Rechteck 2"/>
        <xdr:cNvSpPr/>
      </xdr:nvSpPr>
      <xdr:spPr>
        <a:xfrm>
          <a:off x="3020959" y="44682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3</xdr:col>
      <xdr:colOff>737789</xdr:colOff>
      <xdr:row>11</xdr:row>
      <xdr:rowOff>161925</xdr:rowOff>
    </xdr:from>
    <xdr:ext cx="384337" cy="298800"/>
    <xdr:sp macro="" textlink="">
      <xdr:nvSpPr>
        <xdr:cNvPr id="4" name="Rechteck 3"/>
        <xdr:cNvSpPr/>
      </xdr:nvSpPr>
      <xdr:spPr>
        <a:xfrm>
          <a:off x="4367872" y="546417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2</xdr:col>
      <xdr:colOff>755697</xdr:colOff>
      <xdr:row>9</xdr:row>
      <xdr:rowOff>152400</xdr:rowOff>
    </xdr:from>
    <xdr:ext cx="384337" cy="298800"/>
    <xdr:sp macro="" textlink="">
      <xdr:nvSpPr>
        <xdr:cNvPr id="5" name="Rechteck 4"/>
        <xdr:cNvSpPr/>
      </xdr:nvSpPr>
      <xdr:spPr>
        <a:xfrm>
          <a:off x="2999364" y="3443817"/>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3</xdr:col>
      <xdr:colOff>737789</xdr:colOff>
      <xdr:row>10</xdr:row>
      <xdr:rowOff>161925</xdr:rowOff>
    </xdr:from>
    <xdr:ext cx="384337" cy="298800"/>
    <xdr:sp macro="" textlink="">
      <xdr:nvSpPr>
        <xdr:cNvPr id="6" name="Rechteck 5"/>
        <xdr:cNvSpPr/>
      </xdr:nvSpPr>
      <xdr:spPr>
        <a:xfrm>
          <a:off x="4367872" y="44587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5</xdr:col>
      <xdr:colOff>56864</xdr:colOff>
      <xdr:row>11</xdr:row>
      <xdr:rowOff>180975</xdr:rowOff>
    </xdr:from>
    <xdr:ext cx="374270" cy="298800"/>
    <xdr:sp macro="" textlink="">
      <xdr:nvSpPr>
        <xdr:cNvPr id="7" name="Rechteck 6"/>
        <xdr:cNvSpPr/>
      </xdr:nvSpPr>
      <xdr:spPr>
        <a:xfrm>
          <a:off x="5793031" y="5483225"/>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2</xdr:col>
      <xdr:colOff>777291</xdr:colOff>
      <xdr:row>8</xdr:row>
      <xdr:rowOff>171450</xdr:rowOff>
    </xdr:from>
    <xdr:ext cx="384336" cy="298800"/>
    <xdr:sp macro="" textlink="">
      <xdr:nvSpPr>
        <xdr:cNvPr id="8" name="Rechteck 7"/>
        <xdr:cNvSpPr/>
      </xdr:nvSpPr>
      <xdr:spPr>
        <a:xfrm>
          <a:off x="3020958"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3</xdr:col>
      <xdr:colOff>737789</xdr:colOff>
      <xdr:row>9</xdr:row>
      <xdr:rowOff>161925</xdr:rowOff>
    </xdr:from>
    <xdr:ext cx="384337" cy="298800"/>
    <xdr:sp macro="" textlink="">
      <xdr:nvSpPr>
        <xdr:cNvPr id="9" name="Rechteck 8"/>
        <xdr:cNvSpPr/>
      </xdr:nvSpPr>
      <xdr:spPr>
        <a:xfrm>
          <a:off x="4367872" y="345334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5</xdr:col>
      <xdr:colOff>61671</xdr:colOff>
      <xdr:row>10</xdr:row>
      <xdr:rowOff>161925</xdr:rowOff>
    </xdr:from>
    <xdr:ext cx="374270" cy="298800"/>
    <xdr:sp macro="" textlink="">
      <xdr:nvSpPr>
        <xdr:cNvPr id="10" name="Rechteck 9"/>
        <xdr:cNvSpPr/>
      </xdr:nvSpPr>
      <xdr:spPr>
        <a:xfrm>
          <a:off x="5797838" y="4458758"/>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7</xdr:col>
      <xdr:colOff>22367</xdr:colOff>
      <xdr:row>11</xdr:row>
      <xdr:rowOff>171450</xdr:rowOff>
    </xdr:from>
    <xdr:ext cx="384337" cy="298800"/>
    <xdr:sp macro="" textlink="">
      <xdr:nvSpPr>
        <xdr:cNvPr id="11" name="Rechteck 10"/>
        <xdr:cNvSpPr/>
      </xdr:nvSpPr>
      <xdr:spPr>
        <a:xfrm>
          <a:off x="7197867" y="54737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2</xdr:col>
      <xdr:colOff>982283</xdr:colOff>
      <xdr:row>7</xdr:row>
      <xdr:rowOff>124732</xdr:rowOff>
    </xdr:from>
    <xdr:to>
      <xdr:col>2</xdr:col>
      <xdr:colOff>1364504</xdr:colOff>
      <xdr:row>7</xdr:row>
      <xdr:rowOff>429850</xdr:rowOff>
    </xdr:to>
    <xdr:sp macro="" textlink="">
      <xdr:nvSpPr>
        <xdr:cNvPr id="12" name="Rechteck 11"/>
        <xdr:cNvSpPr/>
      </xdr:nvSpPr>
      <xdr:spPr>
        <a:xfrm>
          <a:off x="2071913" y="698500"/>
          <a:ext cx="380709"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3</xdr:col>
      <xdr:colOff>728264</xdr:colOff>
      <xdr:row>8</xdr:row>
      <xdr:rowOff>171450</xdr:rowOff>
    </xdr:from>
    <xdr:ext cx="384337" cy="298800"/>
    <xdr:sp macro="" textlink="">
      <xdr:nvSpPr>
        <xdr:cNvPr id="13" name="Rechteck 12"/>
        <xdr:cNvSpPr/>
      </xdr:nvSpPr>
      <xdr:spPr>
        <a:xfrm>
          <a:off x="4358347" y="245745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5</xdr:col>
      <xdr:colOff>61671</xdr:colOff>
      <xdr:row>9</xdr:row>
      <xdr:rowOff>152400</xdr:rowOff>
    </xdr:from>
    <xdr:ext cx="374270" cy="298800"/>
    <xdr:sp macro="" textlink="">
      <xdr:nvSpPr>
        <xdr:cNvPr id="14" name="Rechteck 13"/>
        <xdr:cNvSpPr/>
      </xdr:nvSpPr>
      <xdr:spPr>
        <a:xfrm>
          <a:off x="5797838" y="3443817"/>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7</xdr:col>
      <xdr:colOff>31892</xdr:colOff>
      <xdr:row>10</xdr:row>
      <xdr:rowOff>152400</xdr:rowOff>
    </xdr:from>
    <xdr:ext cx="384337" cy="298800"/>
    <xdr:sp macro="" textlink="">
      <xdr:nvSpPr>
        <xdr:cNvPr id="15" name="Rechteck 14"/>
        <xdr:cNvSpPr/>
      </xdr:nvSpPr>
      <xdr:spPr>
        <a:xfrm>
          <a:off x="7207392" y="444923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9</xdr:col>
      <xdr:colOff>661843</xdr:colOff>
      <xdr:row>11</xdr:row>
      <xdr:rowOff>209550</xdr:rowOff>
    </xdr:from>
    <xdr:ext cx="384336" cy="298800"/>
    <xdr:sp macro="" textlink="">
      <xdr:nvSpPr>
        <xdr:cNvPr id="16" name="Rechteck 15"/>
        <xdr:cNvSpPr/>
      </xdr:nvSpPr>
      <xdr:spPr>
        <a:xfrm>
          <a:off x="8599343" y="55118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3</xdr:col>
      <xdr:colOff>938591</xdr:colOff>
      <xdr:row>7</xdr:row>
      <xdr:rowOff>162378</xdr:rowOff>
    </xdr:from>
    <xdr:ext cx="384337" cy="298800"/>
    <xdr:sp macro="" textlink="">
      <xdr:nvSpPr>
        <xdr:cNvPr id="17" name="Rechteck 16"/>
        <xdr:cNvSpPr/>
      </xdr:nvSpPr>
      <xdr:spPr>
        <a:xfrm>
          <a:off x="3413125" y="726621"/>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5</xdr:col>
      <xdr:colOff>28817</xdr:colOff>
      <xdr:row>8</xdr:row>
      <xdr:rowOff>171450</xdr:rowOff>
    </xdr:from>
    <xdr:ext cx="384336" cy="298800"/>
    <xdr:sp macro="" textlink="">
      <xdr:nvSpPr>
        <xdr:cNvPr id="18" name="Rechteck 17"/>
        <xdr:cNvSpPr/>
      </xdr:nvSpPr>
      <xdr:spPr>
        <a:xfrm>
          <a:off x="5764984"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7</xdr:col>
      <xdr:colOff>56656</xdr:colOff>
      <xdr:row>9</xdr:row>
      <xdr:rowOff>156633</xdr:rowOff>
    </xdr:from>
    <xdr:ext cx="374270" cy="298800"/>
    <xdr:sp macro="" textlink="">
      <xdr:nvSpPr>
        <xdr:cNvPr id="19" name="Rechteck 18"/>
        <xdr:cNvSpPr/>
      </xdr:nvSpPr>
      <xdr:spPr>
        <a:xfrm>
          <a:off x="7232156" y="344805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9</xdr:col>
      <xdr:colOff>677521</xdr:colOff>
      <xdr:row>10</xdr:row>
      <xdr:rowOff>200025</xdr:rowOff>
    </xdr:from>
    <xdr:ext cx="384337" cy="298800"/>
    <xdr:sp macro="" textlink="">
      <xdr:nvSpPr>
        <xdr:cNvPr id="20" name="Rechteck 19"/>
        <xdr:cNvSpPr/>
      </xdr:nvSpPr>
      <xdr:spPr>
        <a:xfrm>
          <a:off x="8615021" y="44968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5</xdr:col>
      <xdr:colOff>23924</xdr:colOff>
      <xdr:row>7</xdr:row>
      <xdr:rowOff>171450</xdr:rowOff>
    </xdr:from>
    <xdr:ext cx="384336" cy="298800"/>
    <xdr:sp macro="" textlink="">
      <xdr:nvSpPr>
        <xdr:cNvPr id="21" name="Rechteck 20"/>
        <xdr:cNvSpPr/>
      </xdr:nvSpPr>
      <xdr:spPr>
        <a:xfrm>
          <a:off x="5760091" y="145203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7</xdr:col>
      <xdr:colOff>31893</xdr:colOff>
      <xdr:row>8</xdr:row>
      <xdr:rowOff>152400</xdr:rowOff>
    </xdr:from>
    <xdr:ext cx="384337" cy="298800"/>
    <xdr:sp macro="" textlink="">
      <xdr:nvSpPr>
        <xdr:cNvPr id="22" name="Rechteck 21"/>
        <xdr:cNvSpPr/>
      </xdr:nvSpPr>
      <xdr:spPr>
        <a:xfrm>
          <a:off x="7207393" y="2438400"/>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10</xdr:col>
      <xdr:colOff>56177</xdr:colOff>
      <xdr:row>9</xdr:row>
      <xdr:rowOff>152400</xdr:rowOff>
    </xdr:from>
    <xdr:ext cx="374270" cy="298800"/>
    <xdr:sp macro="" textlink="">
      <xdr:nvSpPr>
        <xdr:cNvPr id="23" name="Rechteck 22"/>
        <xdr:cNvSpPr/>
      </xdr:nvSpPr>
      <xdr:spPr>
        <a:xfrm>
          <a:off x="8713344" y="3443817"/>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7</xdr:col>
      <xdr:colOff>23714</xdr:colOff>
      <xdr:row>7</xdr:row>
      <xdr:rowOff>161925</xdr:rowOff>
    </xdr:from>
    <xdr:ext cx="384337" cy="298800"/>
    <xdr:sp macro="" textlink="">
      <xdr:nvSpPr>
        <xdr:cNvPr id="24" name="Rechteck 23"/>
        <xdr:cNvSpPr/>
      </xdr:nvSpPr>
      <xdr:spPr>
        <a:xfrm>
          <a:off x="7199214" y="144250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10</xdr:col>
      <xdr:colOff>50671</xdr:colOff>
      <xdr:row>8</xdr:row>
      <xdr:rowOff>152400</xdr:rowOff>
    </xdr:from>
    <xdr:ext cx="384337" cy="298800"/>
    <xdr:sp macro="" textlink="">
      <xdr:nvSpPr>
        <xdr:cNvPr id="25" name="Rechteck 24"/>
        <xdr:cNvSpPr/>
      </xdr:nvSpPr>
      <xdr:spPr>
        <a:xfrm>
          <a:off x="8707838" y="24384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10</xdr:col>
      <xdr:colOff>24419</xdr:colOff>
      <xdr:row>7</xdr:row>
      <xdr:rowOff>152400</xdr:rowOff>
    </xdr:from>
    <xdr:ext cx="384336" cy="298800"/>
    <xdr:sp macro="" textlink="">
      <xdr:nvSpPr>
        <xdr:cNvPr id="26" name="Rechteck 25"/>
        <xdr:cNvSpPr/>
      </xdr:nvSpPr>
      <xdr:spPr>
        <a:xfrm>
          <a:off x="8681586" y="14329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251968</xdr:colOff>
      <xdr:row>7</xdr:row>
      <xdr:rowOff>2673</xdr:rowOff>
    </xdr:from>
    <xdr:ext cx="384336" cy="298800"/>
    <xdr:sp macro="" textlink="">
      <xdr:nvSpPr>
        <xdr:cNvPr id="2" name="Rechteck 1"/>
        <xdr:cNvSpPr/>
      </xdr:nvSpPr>
      <xdr:spPr>
        <a:xfrm>
          <a:off x="1948325" y="474703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1</xdr:col>
      <xdr:colOff>252390</xdr:colOff>
      <xdr:row>6</xdr:row>
      <xdr:rowOff>19050</xdr:rowOff>
    </xdr:from>
    <xdr:ext cx="384336" cy="298800"/>
    <xdr:sp macro="" textlink="">
      <xdr:nvSpPr>
        <xdr:cNvPr id="3" name="Rechteck 2"/>
        <xdr:cNvSpPr/>
      </xdr:nvSpPr>
      <xdr:spPr>
        <a:xfrm>
          <a:off x="1948747" y="375647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2</xdr:col>
      <xdr:colOff>971923</xdr:colOff>
      <xdr:row>7</xdr:row>
      <xdr:rowOff>9525</xdr:rowOff>
    </xdr:from>
    <xdr:ext cx="384337" cy="298800"/>
    <xdr:sp macro="" textlink="">
      <xdr:nvSpPr>
        <xdr:cNvPr id="4" name="Rechteck 3"/>
        <xdr:cNvSpPr/>
      </xdr:nvSpPr>
      <xdr:spPr>
        <a:xfrm>
          <a:off x="3312352" y="475388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1</xdr:col>
      <xdr:colOff>252389</xdr:colOff>
      <xdr:row>5</xdr:row>
      <xdr:rowOff>0</xdr:rowOff>
    </xdr:from>
    <xdr:ext cx="384336" cy="298800"/>
    <xdr:sp macro="" textlink="">
      <xdr:nvSpPr>
        <xdr:cNvPr id="5" name="Rechteck 4"/>
        <xdr:cNvSpPr/>
      </xdr:nvSpPr>
      <xdr:spPr>
        <a:xfrm>
          <a:off x="1948746" y="27305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2</xdr:col>
      <xdr:colOff>971923</xdr:colOff>
      <xdr:row>6</xdr:row>
      <xdr:rowOff>9525</xdr:rowOff>
    </xdr:from>
    <xdr:ext cx="384337" cy="298800"/>
    <xdr:sp macro="" textlink="">
      <xdr:nvSpPr>
        <xdr:cNvPr id="6" name="Rechteck 5"/>
        <xdr:cNvSpPr/>
      </xdr:nvSpPr>
      <xdr:spPr>
        <a:xfrm>
          <a:off x="3312352" y="3746954"/>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3</xdr:col>
      <xdr:colOff>971219</xdr:colOff>
      <xdr:row>7</xdr:row>
      <xdr:rowOff>28575</xdr:rowOff>
    </xdr:from>
    <xdr:ext cx="374270" cy="298800"/>
    <xdr:sp macro="" textlink="">
      <xdr:nvSpPr>
        <xdr:cNvPr id="7" name="Rechteck 6"/>
        <xdr:cNvSpPr/>
      </xdr:nvSpPr>
      <xdr:spPr>
        <a:xfrm>
          <a:off x="4690505" y="4772932"/>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1</xdr:col>
      <xdr:colOff>252389</xdr:colOff>
      <xdr:row>4</xdr:row>
      <xdr:rowOff>19050</xdr:rowOff>
    </xdr:from>
    <xdr:ext cx="384336" cy="298800"/>
    <xdr:sp macro="" textlink="">
      <xdr:nvSpPr>
        <xdr:cNvPr id="8" name="Rechteck 7"/>
        <xdr:cNvSpPr/>
      </xdr:nvSpPr>
      <xdr:spPr>
        <a:xfrm>
          <a:off x="1948746" y="174262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2</xdr:col>
      <xdr:colOff>971923</xdr:colOff>
      <xdr:row>5</xdr:row>
      <xdr:rowOff>9525</xdr:rowOff>
    </xdr:from>
    <xdr:ext cx="384337" cy="298800"/>
    <xdr:sp macro="" textlink="">
      <xdr:nvSpPr>
        <xdr:cNvPr id="9" name="Rechteck 8"/>
        <xdr:cNvSpPr/>
      </xdr:nvSpPr>
      <xdr:spPr>
        <a:xfrm>
          <a:off x="3312352" y="274002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3</xdr:col>
      <xdr:colOff>972365</xdr:colOff>
      <xdr:row>6</xdr:row>
      <xdr:rowOff>9525</xdr:rowOff>
    </xdr:from>
    <xdr:ext cx="374270" cy="298800"/>
    <xdr:sp macro="" textlink="">
      <xdr:nvSpPr>
        <xdr:cNvPr id="10" name="Rechteck 9"/>
        <xdr:cNvSpPr/>
      </xdr:nvSpPr>
      <xdr:spPr>
        <a:xfrm>
          <a:off x="4691651" y="3746954"/>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5</xdr:col>
      <xdr:colOff>292558</xdr:colOff>
      <xdr:row>7</xdr:row>
      <xdr:rowOff>19050</xdr:rowOff>
    </xdr:from>
    <xdr:ext cx="384336" cy="298800"/>
    <xdr:sp macro="" textlink="">
      <xdr:nvSpPr>
        <xdr:cNvPr id="11" name="Rechteck 10"/>
        <xdr:cNvSpPr/>
      </xdr:nvSpPr>
      <xdr:spPr>
        <a:xfrm>
          <a:off x="6107344" y="476340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1</xdr:col>
      <xdr:colOff>647699</xdr:colOff>
      <xdr:row>3</xdr:row>
      <xdr:rowOff>0</xdr:rowOff>
    </xdr:from>
    <xdr:to>
      <xdr:col>2</xdr:col>
      <xdr:colOff>384336</xdr:colOff>
      <xdr:row>3</xdr:row>
      <xdr:rowOff>295275</xdr:rowOff>
    </xdr:to>
    <xdr:sp macro="" textlink="">
      <xdr:nvSpPr>
        <xdr:cNvPr id="12" name="Rechteck 11"/>
        <xdr:cNvSpPr/>
      </xdr:nvSpPr>
      <xdr:spPr>
        <a:xfrm>
          <a:off x="2343149" y="714375"/>
          <a:ext cx="384337"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2</xdr:col>
      <xdr:colOff>962398</xdr:colOff>
      <xdr:row>4</xdr:row>
      <xdr:rowOff>19050</xdr:rowOff>
    </xdr:from>
    <xdr:ext cx="384337" cy="298800"/>
    <xdr:sp macro="" textlink="">
      <xdr:nvSpPr>
        <xdr:cNvPr id="13" name="Rechteck 12"/>
        <xdr:cNvSpPr/>
      </xdr:nvSpPr>
      <xdr:spPr>
        <a:xfrm>
          <a:off x="3302827"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3</xdr:col>
      <xdr:colOff>972365</xdr:colOff>
      <xdr:row>5</xdr:row>
      <xdr:rowOff>0</xdr:rowOff>
    </xdr:from>
    <xdr:ext cx="374270" cy="298800"/>
    <xdr:sp macro="" textlink="">
      <xdr:nvSpPr>
        <xdr:cNvPr id="14" name="Rechteck 13"/>
        <xdr:cNvSpPr/>
      </xdr:nvSpPr>
      <xdr:spPr>
        <a:xfrm>
          <a:off x="4691651" y="273050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5</xdr:col>
      <xdr:colOff>302083</xdr:colOff>
      <xdr:row>6</xdr:row>
      <xdr:rowOff>0</xdr:rowOff>
    </xdr:from>
    <xdr:ext cx="384336" cy="298800"/>
    <xdr:sp macro="" textlink="">
      <xdr:nvSpPr>
        <xdr:cNvPr id="15" name="Rechteck 14"/>
        <xdr:cNvSpPr/>
      </xdr:nvSpPr>
      <xdr:spPr>
        <a:xfrm>
          <a:off x="6116869"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7</xdr:col>
      <xdr:colOff>333340</xdr:colOff>
      <xdr:row>7</xdr:row>
      <xdr:rowOff>0</xdr:rowOff>
    </xdr:from>
    <xdr:ext cx="384336" cy="298800"/>
    <xdr:sp macro="" textlink="">
      <xdr:nvSpPr>
        <xdr:cNvPr id="16" name="Rechteck 15"/>
        <xdr:cNvSpPr/>
      </xdr:nvSpPr>
      <xdr:spPr>
        <a:xfrm>
          <a:off x="7581411" y="474435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2</xdr:col>
      <xdr:colOff>1381124</xdr:colOff>
      <xdr:row>3</xdr:row>
      <xdr:rowOff>19050</xdr:rowOff>
    </xdr:from>
    <xdr:ext cx="384337" cy="298800"/>
    <xdr:sp macro="" textlink="">
      <xdr:nvSpPr>
        <xdr:cNvPr id="17" name="Rechteck 16"/>
        <xdr:cNvSpPr/>
      </xdr:nvSpPr>
      <xdr:spPr>
        <a:xfrm>
          <a:off x="3724274" y="733425"/>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3</xdr:col>
      <xdr:colOff>971794</xdr:colOff>
      <xdr:row>4</xdr:row>
      <xdr:rowOff>19050</xdr:rowOff>
    </xdr:from>
    <xdr:ext cx="384337" cy="298800"/>
    <xdr:sp macro="" textlink="">
      <xdr:nvSpPr>
        <xdr:cNvPr id="18" name="Rechteck 17"/>
        <xdr:cNvSpPr/>
      </xdr:nvSpPr>
      <xdr:spPr>
        <a:xfrm>
          <a:off x="4691080"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5</xdr:col>
      <xdr:colOff>304364</xdr:colOff>
      <xdr:row>4</xdr:row>
      <xdr:rowOff>1000125</xdr:rowOff>
    </xdr:from>
    <xdr:ext cx="374270" cy="298800"/>
    <xdr:sp macro="" textlink="">
      <xdr:nvSpPr>
        <xdr:cNvPr id="19" name="Rechteck 18"/>
        <xdr:cNvSpPr/>
      </xdr:nvSpPr>
      <xdr:spPr>
        <a:xfrm>
          <a:off x="6119150" y="2723696"/>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7</xdr:col>
      <xdr:colOff>352477</xdr:colOff>
      <xdr:row>6</xdr:row>
      <xdr:rowOff>0</xdr:rowOff>
    </xdr:from>
    <xdr:ext cx="384336" cy="298800"/>
    <xdr:sp macro="" textlink="">
      <xdr:nvSpPr>
        <xdr:cNvPr id="20" name="Rechteck 19"/>
        <xdr:cNvSpPr/>
      </xdr:nvSpPr>
      <xdr:spPr>
        <a:xfrm>
          <a:off x="7600548"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3</xdr:col>
      <xdr:colOff>966785</xdr:colOff>
      <xdr:row>3</xdr:row>
      <xdr:rowOff>19050</xdr:rowOff>
    </xdr:from>
    <xdr:ext cx="384336" cy="298800"/>
    <xdr:sp macro="" textlink="">
      <xdr:nvSpPr>
        <xdr:cNvPr id="21" name="Rechteck 20"/>
        <xdr:cNvSpPr/>
      </xdr:nvSpPr>
      <xdr:spPr>
        <a:xfrm>
          <a:off x="4686071" y="73569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5</xdr:col>
      <xdr:colOff>302084</xdr:colOff>
      <xdr:row>4</xdr:row>
      <xdr:rowOff>0</xdr:rowOff>
    </xdr:from>
    <xdr:ext cx="384336" cy="298800"/>
    <xdr:sp macro="" textlink="">
      <xdr:nvSpPr>
        <xdr:cNvPr id="22" name="Rechteck 21"/>
        <xdr:cNvSpPr/>
      </xdr:nvSpPr>
      <xdr:spPr>
        <a:xfrm>
          <a:off x="6116870" y="1723571"/>
          <a:ext cx="384336"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7</xdr:col>
      <xdr:colOff>343644</xdr:colOff>
      <xdr:row>5</xdr:row>
      <xdr:rowOff>0</xdr:rowOff>
    </xdr:from>
    <xdr:ext cx="374270" cy="298800"/>
    <xdr:sp macro="" textlink="">
      <xdr:nvSpPr>
        <xdr:cNvPr id="23" name="Rechteck 22"/>
        <xdr:cNvSpPr/>
      </xdr:nvSpPr>
      <xdr:spPr>
        <a:xfrm>
          <a:off x="7591715" y="2730500"/>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5</xdr:col>
      <xdr:colOff>287098</xdr:colOff>
      <xdr:row>3</xdr:row>
      <xdr:rowOff>9525</xdr:rowOff>
    </xdr:from>
    <xdr:ext cx="384336" cy="298800"/>
    <xdr:sp macro="" textlink="">
      <xdr:nvSpPr>
        <xdr:cNvPr id="24" name="Rechteck 23"/>
        <xdr:cNvSpPr/>
      </xdr:nvSpPr>
      <xdr:spPr>
        <a:xfrm>
          <a:off x="6101884" y="72616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7</xdr:col>
      <xdr:colOff>352477</xdr:colOff>
      <xdr:row>4</xdr:row>
      <xdr:rowOff>0</xdr:rowOff>
    </xdr:from>
    <xdr:ext cx="384336" cy="298800"/>
    <xdr:sp macro="" textlink="">
      <xdr:nvSpPr>
        <xdr:cNvPr id="25" name="Rechteck 24"/>
        <xdr:cNvSpPr/>
      </xdr:nvSpPr>
      <xdr:spPr>
        <a:xfrm>
          <a:off x="7600548" y="172357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7</xdr:col>
      <xdr:colOff>341692</xdr:colOff>
      <xdr:row>3</xdr:row>
      <xdr:rowOff>0</xdr:rowOff>
    </xdr:from>
    <xdr:ext cx="384336" cy="298800"/>
    <xdr:sp macro="" textlink="">
      <xdr:nvSpPr>
        <xdr:cNvPr id="26" name="Rechteck 25"/>
        <xdr:cNvSpPr/>
      </xdr:nvSpPr>
      <xdr:spPr>
        <a:xfrm>
          <a:off x="7589763" y="71664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C8" sqref="C8"/>
    </sheetView>
  </sheetViews>
  <sheetFormatPr baseColWidth="10" defaultRowHeight="12.75" x14ac:dyDescent="0.2"/>
  <cols>
    <col min="1" max="1" width="39.42578125" customWidth="1"/>
    <col min="2" max="2" width="42.85546875" customWidth="1"/>
    <col min="3" max="3" width="79.28515625" customWidth="1"/>
    <col min="11" max="11" width="11.42578125" style="248"/>
  </cols>
  <sheetData>
    <row r="1" spans="1:11" ht="21.75" customHeight="1" x14ac:dyDescent="0.2">
      <c r="A1" s="285" t="s">
        <v>198</v>
      </c>
      <c r="B1" s="286"/>
      <c r="C1" s="193" t="s">
        <v>212</v>
      </c>
      <c r="D1" s="238"/>
      <c r="F1" s="238"/>
      <c r="G1" s="239"/>
      <c r="K1" s="247">
        <f ca="1">TODAY()</f>
        <v>42107</v>
      </c>
    </row>
    <row r="2" spans="1:11" ht="21.75" customHeight="1" x14ac:dyDescent="0.2">
      <c r="A2" s="287" t="s">
        <v>201</v>
      </c>
      <c r="B2" s="288"/>
      <c r="C2" s="194" t="s">
        <v>213</v>
      </c>
      <c r="D2" s="238"/>
      <c r="F2" s="238"/>
      <c r="K2" s="247">
        <f ca="1">K1-1</f>
        <v>42106</v>
      </c>
    </row>
    <row r="3" spans="1:11" ht="28.5" customHeight="1" x14ac:dyDescent="0.2">
      <c r="A3" s="289" t="s">
        <v>187</v>
      </c>
      <c r="B3" s="290"/>
      <c r="C3" s="195">
        <v>41295</v>
      </c>
      <c r="D3" s="238"/>
      <c r="F3" s="238"/>
      <c r="K3" s="247">
        <f t="shared" ref="K3:K9" ca="1" si="0">K2-1</f>
        <v>42105</v>
      </c>
    </row>
    <row r="4" spans="1:11" ht="33.75" customHeight="1" thickBot="1" x14ac:dyDescent="0.25">
      <c r="A4" s="291" t="s">
        <v>197</v>
      </c>
      <c r="B4" s="292"/>
      <c r="C4" s="196" t="s">
        <v>214</v>
      </c>
      <c r="D4" s="240"/>
      <c r="F4" s="240"/>
      <c r="K4" s="247">
        <f t="shared" ca="1" si="0"/>
        <v>42104</v>
      </c>
    </row>
    <row r="5" spans="1:11" ht="15.75" x14ac:dyDescent="0.25">
      <c r="A5" s="249" t="s">
        <v>210</v>
      </c>
      <c r="B5" s="249" t="s">
        <v>211</v>
      </c>
      <c r="C5" s="249" t="s">
        <v>200</v>
      </c>
      <c r="K5" s="247">
        <f t="shared" ca="1" si="0"/>
        <v>42103</v>
      </c>
    </row>
    <row r="6" spans="1:11" ht="39.950000000000003" customHeight="1" x14ac:dyDescent="0.2">
      <c r="A6" s="283" t="s">
        <v>215</v>
      </c>
      <c r="B6" s="284" t="s">
        <v>216</v>
      </c>
      <c r="C6" s="269" t="s">
        <v>217</v>
      </c>
      <c r="K6" s="247">
        <f t="shared" ca="1" si="0"/>
        <v>42102</v>
      </c>
    </row>
    <row r="7" spans="1:11" ht="39.950000000000003" customHeight="1" x14ac:dyDescent="0.2">
      <c r="A7" s="283"/>
      <c r="B7" s="284"/>
      <c r="C7" s="269" t="s">
        <v>218</v>
      </c>
      <c r="K7" s="247">
        <f t="shared" ca="1" si="0"/>
        <v>42101</v>
      </c>
    </row>
    <row r="8" spans="1:11" ht="39.950000000000003" customHeight="1" x14ac:dyDescent="0.2">
      <c r="A8" s="283"/>
      <c r="B8" s="284"/>
      <c r="C8" s="269" t="s">
        <v>219</v>
      </c>
      <c r="K8" s="247">
        <f t="shared" ca="1" si="0"/>
        <v>42100</v>
      </c>
    </row>
    <row r="9" spans="1:11" ht="39.950000000000003" customHeight="1" x14ac:dyDescent="0.2">
      <c r="A9" s="283"/>
      <c r="B9" s="284"/>
      <c r="C9" s="269"/>
      <c r="K9" s="247">
        <f t="shared" ca="1" si="0"/>
        <v>42099</v>
      </c>
    </row>
    <row r="10" spans="1:11" ht="39.950000000000003" customHeight="1" x14ac:dyDescent="0.2">
      <c r="A10" s="283"/>
      <c r="B10" s="284"/>
      <c r="C10" s="269"/>
    </row>
    <row r="11" spans="1:11" ht="39.950000000000003" customHeight="1" x14ac:dyDescent="0.2">
      <c r="A11" s="283"/>
      <c r="B11" s="284"/>
      <c r="C11" s="269"/>
    </row>
    <row r="12" spans="1:11" ht="39.950000000000003" customHeight="1" x14ac:dyDescent="0.2">
      <c r="A12" s="269"/>
      <c r="B12" s="269"/>
      <c r="C12" s="269"/>
    </row>
    <row r="13" spans="1:11" ht="39.950000000000003" customHeight="1" x14ac:dyDescent="0.2">
      <c r="A13" s="269"/>
      <c r="B13" s="269"/>
      <c r="C13" s="269"/>
    </row>
    <row r="14" spans="1:11" ht="39.950000000000003" customHeight="1" x14ac:dyDescent="0.2">
      <c r="A14" s="269"/>
      <c r="B14" s="269"/>
      <c r="C14" s="269"/>
    </row>
    <row r="15" spans="1:11" ht="39.950000000000003" customHeight="1" x14ac:dyDescent="0.2">
      <c r="A15" s="269"/>
      <c r="B15" s="269"/>
      <c r="C15" s="269"/>
    </row>
    <row r="16" spans="1:11" ht="39.950000000000003" customHeight="1" x14ac:dyDescent="0.2">
      <c r="A16" s="269"/>
      <c r="B16" s="269"/>
      <c r="C16" s="269"/>
    </row>
  </sheetData>
  <sheetProtection password="CAB3" sheet="1" selectLockedCells="1"/>
  <mergeCells count="4">
    <mergeCell ref="A1:B1"/>
    <mergeCell ref="A2:B2"/>
    <mergeCell ref="A3:B3"/>
    <mergeCell ref="A4:B4"/>
  </mergeCells>
  <phoneticPr fontId="30" type="noConversion"/>
  <conditionalFormatting sqref="C1">
    <cfRule type="cellIs" dxfId="20" priority="2" stopIfTrue="1" operator="equal">
      <formula>0</formula>
    </cfRule>
  </conditionalFormatting>
  <conditionalFormatting sqref="C2:C4">
    <cfRule type="cellIs" dxfId="19" priority="1" stopIfTrue="1" operator="equal">
      <formula>0</formula>
    </cfRule>
  </conditionalFormatting>
  <dataValidations count="1">
    <dataValidation type="list" allowBlank="1" showInputMessage="1" showErrorMessage="1" sqref="C3">
      <formula1>$K$1:$K$4</formula1>
    </dataValidation>
  </dataValidations>
  <pageMargins left="0.78740157480314965" right="0.78740157480314965" top="0.98425196850393704" bottom="0.98425196850393704" header="0.51181102362204722" footer="0.51181102362204722"/>
  <pageSetup paperSize="9" scale="83"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tabSelected="1" topLeftCell="A37" zoomScaleNormal="100" zoomScaleSheetLayoutView="100" workbookViewId="0">
      <selection activeCell="F55" sqref="F55"/>
    </sheetView>
  </sheetViews>
  <sheetFormatPr baseColWidth="10" defaultRowHeight="15" x14ac:dyDescent="0.25"/>
  <cols>
    <col min="1" max="1" width="3" style="35" customWidth="1"/>
    <col min="2" max="2" width="7.5703125" style="35" customWidth="1"/>
    <col min="3" max="3" width="20.85546875" style="5" customWidth="1"/>
    <col min="4" max="4" width="9.7109375" style="80" customWidth="1"/>
    <col min="5" max="5" width="9.85546875" style="81" customWidth="1"/>
    <col min="6" max="6" width="62.7109375" customWidth="1"/>
    <col min="7" max="7" width="39.28515625" customWidth="1"/>
    <col min="8" max="8" width="4.140625" hidden="1" customWidth="1"/>
    <col min="9" max="9" width="6.42578125" hidden="1" customWidth="1"/>
    <col min="10" max="10" width="4" style="92" hidden="1" customWidth="1"/>
    <col min="11" max="11" width="11.42578125" style="92" hidden="1" customWidth="1"/>
    <col min="12" max="15" width="11.42578125" hidden="1" customWidth="1"/>
    <col min="16" max="33" width="0" hidden="1" customWidth="1"/>
  </cols>
  <sheetData>
    <row r="1" spans="1:13" s="2" customFormat="1" ht="24" customHeight="1" thickBot="1" x14ac:dyDescent="0.3">
      <c r="A1" s="27"/>
      <c r="B1" s="154"/>
      <c r="C1" s="1"/>
      <c r="D1" s="6"/>
      <c r="E1" s="6"/>
      <c r="F1" s="6" t="s">
        <v>199</v>
      </c>
      <c r="G1" s="7"/>
      <c r="H1" s="73"/>
      <c r="I1" s="73"/>
      <c r="J1" s="91"/>
      <c r="K1" s="155">
        <f ca="1">TODAY()</f>
        <v>42107</v>
      </c>
    </row>
    <row r="2" spans="1:13" s="2" customFormat="1" ht="24" customHeight="1" x14ac:dyDescent="0.25">
      <c r="A2" s="311" t="s">
        <v>194</v>
      </c>
      <c r="B2" s="312"/>
      <c r="C2" s="250" t="str">
        <f>IF('Aufbau der Hochschuleinrichtung'!C1="","",'Aufbau der Hochschuleinrichtung'!C1)</f>
        <v>Institut für       /  99</v>
      </c>
      <c r="D2" s="319" t="s">
        <v>113</v>
      </c>
      <c r="E2" s="322" t="s">
        <v>114</v>
      </c>
      <c r="F2" s="305" t="s">
        <v>202</v>
      </c>
      <c r="G2" s="308" t="s">
        <v>196</v>
      </c>
      <c r="H2" s="73"/>
      <c r="I2" s="73"/>
      <c r="J2" s="91"/>
      <c r="K2" s="155">
        <f ca="1">K1-1</f>
        <v>42106</v>
      </c>
    </row>
    <row r="3" spans="1:13" s="2" customFormat="1" ht="24" customHeight="1" x14ac:dyDescent="0.25">
      <c r="A3" s="313" t="s">
        <v>188</v>
      </c>
      <c r="B3" s="314"/>
      <c r="C3" s="251" t="str">
        <f>IF('Aufbau der Hochschuleinrichtung'!C2="","",'Aufbau der Hochschuleinrichtung'!C2)</f>
        <v>Feinmechanik/KG/Gebäude 123</v>
      </c>
      <c r="D3" s="320"/>
      <c r="E3" s="323"/>
      <c r="F3" s="306"/>
      <c r="G3" s="309"/>
      <c r="H3" s="73"/>
      <c r="I3" s="73"/>
      <c r="J3" s="91"/>
      <c r="K3" s="155">
        <f ca="1">K2-1</f>
        <v>42105</v>
      </c>
    </row>
    <row r="4" spans="1:13" s="2" customFormat="1" ht="24" customHeight="1" x14ac:dyDescent="0.25">
      <c r="A4" s="315" t="s">
        <v>187</v>
      </c>
      <c r="B4" s="316"/>
      <c r="C4" s="252">
        <f>IF('Aufbau der Hochschuleinrichtung'!C3="","",'Aufbau der Hochschuleinrichtung'!C3)</f>
        <v>41295</v>
      </c>
      <c r="D4" s="320"/>
      <c r="E4" s="323"/>
      <c r="F4" s="306"/>
      <c r="G4" s="309"/>
      <c r="H4" s="73"/>
      <c r="I4" s="73"/>
      <c r="J4" s="91"/>
      <c r="K4" s="155">
        <f ca="1">K3-1</f>
        <v>42104</v>
      </c>
    </row>
    <row r="5" spans="1:13" s="2" customFormat="1" ht="24" customHeight="1" thickBot="1" x14ac:dyDescent="0.3">
      <c r="A5" s="317" t="s">
        <v>189</v>
      </c>
      <c r="B5" s="318"/>
      <c r="C5" s="253" t="str">
        <f>IF('Aufbau der Hochschuleinrichtung'!C4="","",'Aufbau der Hochschuleinrichtung'!C4)</f>
        <v>Herr Mustermann Feinmechnikermeister</v>
      </c>
      <c r="D5" s="321"/>
      <c r="E5" s="324"/>
      <c r="F5" s="307"/>
      <c r="G5" s="310"/>
      <c r="H5" s="75"/>
      <c r="I5" s="75"/>
      <c r="J5" s="91"/>
      <c r="K5" s="155">
        <f ca="1">K4-1</f>
        <v>42103</v>
      </c>
    </row>
    <row r="6" spans="1:13" ht="15.75" thickBot="1" x14ac:dyDescent="0.3">
      <c r="A6" s="28"/>
      <c r="B6" s="150"/>
      <c r="C6" s="8"/>
      <c r="D6" s="9" t="s">
        <v>0</v>
      </c>
      <c r="E6" s="9" t="s">
        <v>0</v>
      </c>
      <c r="F6" s="10"/>
      <c r="G6" s="10"/>
      <c r="H6" s="76"/>
      <c r="I6" s="76"/>
    </row>
    <row r="7" spans="1:13" ht="15.75" thickBot="1" x14ac:dyDescent="0.3">
      <c r="A7" s="29">
        <v>1</v>
      </c>
      <c r="B7" s="151"/>
      <c r="C7" s="20" t="s">
        <v>1</v>
      </c>
      <c r="D7" s="77"/>
      <c r="E7" s="78"/>
      <c r="F7" s="22"/>
      <c r="G7" s="21"/>
      <c r="H7" s="57"/>
      <c r="I7" s="57"/>
    </row>
    <row r="8" spans="1:13" s="3" customFormat="1" ht="12.75" customHeight="1" x14ac:dyDescent="0.2">
      <c r="A8" s="198"/>
      <c r="B8" s="299"/>
      <c r="C8" s="300"/>
      <c r="D8" s="188"/>
      <c r="E8" s="189" t="s">
        <v>220</v>
      </c>
      <c r="F8" s="18" t="s">
        <v>27</v>
      </c>
      <c r="G8" s="270" t="s">
        <v>223</v>
      </c>
      <c r="H8" s="4">
        <f>IF(E8="x",1,0)</f>
        <v>1</v>
      </c>
      <c r="I8" s="4">
        <f>H8</f>
        <v>1</v>
      </c>
      <c r="J8" s="93" t="s">
        <v>71</v>
      </c>
      <c r="K8" s="93" t="str">
        <f>$C$7</f>
        <v>Unfall</v>
      </c>
      <c r="L8" s="74" t="s">
        <v>27</v>
      </c>
      <c r="M8" s="3" t="str">
        <f>K8&amp;"/ "&amp;L8</f>
        <v xml:space="preserve">Unfall/ Umgang mit Maschinen, Werkzeugen, Fahrzeugen </v>
      </c>
    </row>
    <row r="9" spans="1:13" s="3" customFormat="1" ht="12.75" customHeight="1" x14ac:dyDescent="0.2">
      <c r="A9" s="198"/>
      <c r="B9" s="301"/>
      <c r="C9" s="302"/>
      <c r="D9" s="188"/>
      <c r="E9" s="190" t="s">
        <v>220</v>
      </c>
      <c r="F9" s="17" t="s">
        <v>2</v>
      </c>
      <c r="G9" s="271" t="s">
        <v>221</v>
      </c>
      <c r="H9" s="4">
        <f t="shared" ref="H9:H57" si="0">IF(E9="x",1,0)</f>
        <v>1</v>
      </c>
      <c r="I9" s="4">
        <f>I8+H9</f>
        <v>2</v>
      </c>
      <c r="J9" s="93" t="s">
        <v>72</v>
      </c>
      <c r="K9" s="93" t="str">
        <f t="shared" ref="K9:K14" si="1">$C$7</f>
        <v>Unfall</v>
      </c>
      <c r="L9" s="74" t="s">
        <v>2</v>
      </c>
      <c r="M9" s="3" t="str">
        <f t="shared" ref="M9:M57" si="2">K9&amp;"/ "&amp;L9</f>
        <v>Unfall/ Scharfe oder spitze Gegenstände</v>
      </c>
    </row>
    <row r="10" spans="1:13" s="3" customFormat="1" ht="12.75" customHeight="1" x14ac:dyDescent="0.2">
      <c r="A10" s="198"/>
      <c r="B10" s="301"/>
      <c r="C10" s="302"/>
      <c r="D10" s="188" t="s">
        <v>220</v>
      </c>
      <c r="E10" s="190"/>
      <c r="F10" s="17" t="s">
        <v>3</v>
      </c>
      <c r="G10" s="271"/>
      <c r="H10" s="4">
        <f t="shared" si="0"/>
        <v>0</v>
      </c>
      <c r="I10" s="4">
        <f t="shared" ref="I10:I57" si="3">I9+H10</f>
        <v>2</v>
      </c>
      <c r="J10" s="93" t="s">
        <v>73</v>
      </c>
      <c r="K10" s="93" t="str">
        <f t="shared" si="1"/>
        <v>Unfall</v>
      </c>
      <c r="L10" s="74" t="s">
        <v>3</v>
      </c>
      <c r="M10" s="3" t="str">
        <f t="shared" si="2"/>
        <v>Unfall/ Sturz (wegen Stolper-, Ausrutschgefahr) oder Absturz aus Höhe</v>
      </c>
    </row>
    <row r="11" spans="1:13" s="3" customFormat="1" ht="12.75" customHeight="1" x14ac:dyDescent="0.2">
      <c r="A11" s="198"/>
      <c r="B11" s="301"/>
      <c r="C11" s="302"/>
      <c r="D11" s="188"/>
      <c r="E11" s="190" t="s">
        <v>220</v>
      </c>
      <c r="F11" s="17" t="s">
        <v>205</v>
      </c>
      <c r="G11" s="271" t="s">
        <v>222</v>
      </c>
      <c r="H11" s="4">
        <f t="shared" si="0"/>
        <v>1</v>
      </c>
      <c r="I11" s="4">
        <f t="shared" si="3"/>
        <v>3</v>
      </c>
      <c r="J11" s="93" t="s">
        <v>74</v>
      </c>
      <c r="K11" s="93" t="str">
        <f t="shared" si="1"/>
        <v>Unfall</v>
      </c>
      <c r="L11" s="74" t="s">
        <v>4</v>
      </c>
      <c r="M11" s="3" t="str">
        <f t="shared" si="2"/>
        <v>Unfall/ Elektrischen Strom</v>
      </c>
    </row>
    <row r="12" spans="1:13" s="3" customFormat="1" ht="12.75" customHeight="1" x14ac:dyDescent="0.2">
      <c r="A12" s="198"/>
      <c r="B12" s="301"/>
      <c r="C12" s="302"/>
      <c r="D12" s="188" t="s">
        <v>220</v>
      </c>
      <c r="E12" s="190"/>
      <c r="F12" s="17" t="s">
        <v>5</v>
      </c>
      <c r="G12" s="271"/>
      <c r="H12" s="4">
        <f t="shared" si="0"/>
        <v>0</v>
      </c>
      <c r="I12" s="4">
        <f t="shared" si="3"/>
        <v>3</v>
      </c>
      <c r="J12" s="93" t="s">
        <v>75</v>
      </c>
      <c r="K12" s="93" t="str">
        <f t="shared" si="1"/>
        <v>Unfall</v>
      </c>
      <c r="L12" s="74" t="s">
        <v>5</v>
      </c>
      <c r="M12" s="3" t="str">
        <f t="shared" si="2"/>
        <v>Unfall/ Heiße oder kalte Flächen, Flüssigkeiten, Gase oder Gegenstände</v>
      </c>
    </row>
    <row r="13" spans="1:13" s="3" customFormat="1" ht="12.75" customHeight="1" x14ac:dyDescent="0.2">
      <c r="A13" s="198"/>
      <c r="B13" s="301"/>
      <c r="C13" s="302"/>
      <c r="D13" s="188" t="s">
        <v>220</v>
      </c>
      <c r="E13" s="190"/>
      <c r="F13" s="17" t="s">
        <v>36</v>
      </c>
      <c r="G13" s="271"/>
      <c r="H13" s="4">
        <f t="shared" si="0"/>
        <v>0</v>
      </c>
      <c r="I13" s="4">
        <f t="shared" si="3"/>
        <v>3</v>
      </c>
      <c r="J13" s="93" t="s">
        <v>76</v>
      </c>
      <c r="K13" s="93" t="str">
        <f t="shared" si="1"/>
        <v>Unfall</v>
      </c>
      <c r="L13" s="74" t="s">
        <v>36</v>
      </c>
      <c r="M13" s="3" t="str">
        <f t="shared" si="2"/>
        <v>Unfall/ Tiere bei erhöhter Verletzungsgefahr (&gt; 1 Unfall pro Jahr in der Abteilung)</v>
      </c>
    </row>
    <row r="14" spans="1:13" s="3" customFormat="1" ht="13.5" customHeight="1" thickBot="1" x14ac:dyDescent="0.25">
      <c r="A14" s="199"/>
      <c r="B14" s="303"/>
      <c r="C14" s="304"/>
      <c r="D14" s="191"/>
      <c r="E14" s="192"/>
      <c r="F14" s="197" t="s">
        <v>44</v>
      </c>
      <c r="G14" s="272"/>
      <c r="H14" s="4">
        <f t="shared" si="0"/>
        <v>0</v>
      </c>
      <c r="I14" s="4">
        <f t="shared" si="3"/>
        <v>3</v>
      </c>
      <c r="J14" s="93" t="s">
        <v>106</v>
      </c>
      <c r="K14" s="93" t="str">
        <f t="shared" si="1"/>
        <v>Unfall</v>
      </c>
      <c r="L14" s="74" t="str">
        <f>F14</f>
        <v>sonstiges:</v>
      </c>
      <c r="M14" s="3" t="str">
        <f t="shared" si="2"/>
        <v>Unfall/ sonstiges:</v>
      </c>
    </row>
    <row r="15" spans="1:13" ht="15.75" thickBot="1" x14ac:dyDescent="0.3">
      <c r="A15" s="29">
        <v>2</v>
      </c>
      <c r="B15" s="151"/>
      <c r="C15" s="20" t="s">
        <v>6</v>
      </c>
      <c r="D15" s="77"/>
      <c r="E15" s="78"/>
      <c r="F15" s="23"/>
      <c r="G15" s="21"/>
      <c r="H15" s="4"/>
      <c r="I15" s="4">
        <f t="shared" si="3"/>
        <v>3</v>
      </c>
      <c r="J15" s="93"/>
      <c r="K15" s="93"/>
      <c r="L15" s="74"/>
      <c r="M15" s="3" t="str">
        <f t="shared" si="2"/>
        <v xml:space="preserve">/ </v>
      </c>
    </row>
    <row r="16" spans="1:13" s="3" customFormat="1" ht="12" x14ac:dyDescent="0.2">
      <c r="A16" s="30"/>
      <c r="B16" s="293"/>
      <c r="C16" s="294"/>
      <c r="D16" s="221"/>
      <c r="E16" s="189" t="s">
        <v>220</v>
      </c>
      <c r="F16" s="18" t="s">
        <v>7</v>
      </c>
      <c r="G16" s="273" t="s">
        <v>224</v>
      </c>
      <c r="H16" s="4">
        <f t="shared" si="0"/>
        <v>1</v>
      </c>
      <c r="I16" s="4">
        <f t="shared" si="3"/>
        <v>4</v>
      </c>
      <c r="J16" s="93" t="s">
        <v>77</v>
      </c>
      <c r="K16" s="93" t="str">
        <f>$C$15</f>
        <v>Gefahrstoffe</v>
      </c>
      <c r="L16" s="74" t="s">
        <v>7</v>
      </c>
      <c r="M16" s="3" t="str">
        <f t="shared" si="2"/>
        <v>Gefahrstoffe/ Gase, Dämpfe oder Aerosole</v>
      </c>
    </row>
    <row r="17" spans="1:13" s="3" customFormat="1" ht="12" x14ac:dyDescent="0.2">
      <c r="A17" s="30"/>
      <c r="B17" s="295"/>
      <c r="C17" s="296"/>
      <c r="D17" s="188"/>
      <c r="E17" s="190" t="s">
        <v>220</v>
      </c>
      <c r="F17" s="17" t="s">
        <v>8</v>
      </c>
      <c r="G17" s="274" t="s">
        <v>225</v>
      </c>
      <c r="H17" s="4">
        <f t="shared" si="0"/>
        <v>1</v>
      </c>
      <c r="I17" s="4">
        <f t="shared" si="3"/>
        <v>5</v>
      </c>
      <c r="J17" s="93" t="s">
        <v>78</v>
      </c>
      <c r="K17" s="93" t="str">
        <f>$C$15</f>
        <v>Gefahrstoffe</v>
      </c>
      <c r="L17" s="74" t="s">
        <v>8</v>
      </c>
      <c r="M17" s="3" t="str">
        <f t="shared" si="2"/>
        <v>Gefahrstoffe/ Flüssigkeiten</v>
      </c>
    </row>
    <row r="18" spans="1:13" s="3" customFormat="1" ht="12" x14ac:dyDescent="0.2">
      <c r="A18" s="30"/>
      <c r="B18" s="295"/>
      <c r="C18" s="296"/>
      <c r="D18" s="188" t="s">
        <v>220</v>
      </c>
      <c r="E18" s="190"/>
      <c r="F18" s="17" t="s">
        <v>9</v>
      </c>
      <c r="G18" s="274"/>
      <c r="H18" s="4">
        <f t="shared" si="0"/>
        <v>0</v>
      </c>
      <c r="I18" s="4">
        <f t="shared" si="3"/>
        <v>5</v>
      </c>
      <c r="J18" s="93" t="s">
        <v>79</v>
      </c>
      <c r="K18" s="93" t="str">
        <f>$C$15</f>
        <v>Gefahrstoffe</v>
      </c>
      <c r="L18" s="74" t="s">
        <v>9</v>
      </c>
      <c r="M18" s="3" t="str">
        <f t="shared" si="2"/>
        <v>Gefahrstoffe/ Feststoffe</v>
      </c>
    </row>
    <row r="19" spans="1:13" s="3" customFormat="1" ht="12.75" thickBot="1" x14ac:dyDescent="0.25">
      <c r="A19" s="30"/>
      <c r="B19" s="297"/>
      <c r="C19" s="298"/>
      <c r="D19" s="222" t="s">
        <v>220</v>
      </c>
      <c r="E19" s="223"/>
      <c r="F19" s="24" t="s">
        <v>10</v>
      </c>
      <c r="G19" s="275"/>
      <c r="H19" s="4">
        <f t="shared" si="0"/>
        <v>0</v>
      </c>
      <c r="I19" s="4">
        <f t="shared" si="3"/>
        <v>5</v>
      </c>
      <c r="J19" s="93" t="s">
        <v>80</v>
      </c>
      <c r="K19" s="93" t="str">
        <f>$C$15</f>
        <v>Gefahrstoffe</v>
      </c>
      <c r="L19" s="74" t="s">
        <v>10</v>
      </c>
      <c r="M19" s="3" t="str">
        <f t="shared" si="2"/>
        <v>Gefahrstoffe/ Durchgehende, überschießende chemische Reaktionen</v>
      </c>
    </row>
    <row r="20" spans="1:13" ht="15.75" thickBot="1" x14ac:dyDescent="0.3">
      <c r="A20" s="29">
        <v>3</v>
      </c>
      <c r="B20" s="151"/>
      <c r="C20" s="20" t="s">
        <v>37</v>
      </c>
      <c r="D20" s="77"/>
      <c r="E20" s="78"/>
      <c r="F20" s="23"/>
      <c r="G20" s="21"/>
      <c r="H20" s="4"/>
      <c r="I20" s="4">
        <f t="shared" si="3"/>
        <v>5</v>
      </c>
      <c r="J20" s="93"/>
      <c r="K20" s="93"/>
      <c r="L20" s="74"/>
      <c r="M20" s="3" t="str">
        <f t="shared" si="2"/>
        <v xml:space="preserve">/ </v>
      </c>
    </row>
    <row r="21" spans="1:13" s="3" customFormat="1" ht="12" x14ac:dyDescent="0.2">
      <c r="A21" s="30"/>
      <c r="B21" s="293"/>
      <c r="C21" s="294"/>
      <c r="D21" s="224" t="s">
        <v>220</v>
      </c>
      <c r="E21" s="225"/>
      <c r="F21" s="25" t="s">
        <v>11</v>
      </c>
      <c r="G21" s="276"/>
      <c r="H21" s="4">
        <f t="shared" si="0"/>
        <v>0</v>
      </c>
      <c r="I21" s="4">
        <f t="shared" si="3"/>
        <v>5</v>
      </c>
      <c r="J21" s="93" t="s">
        <v>81</v>
      </c>
      <c r="K21" s="93" t="str">
        <f>$C$20</f>
        <v>Biologische Arbeitsstoffe</v>
      </c>
      <c r="L21" s="74" t="s">
        <v>11</v>
      </c>
      <c r="M21" s="3" t="str">
        <f t="shared" si="2"/>
        <v>Biologische Arbeitsstoffe/ Infektionsgefahr durch humanpathogene Mikroorganismen</v>
      </c>
    </row>
    <row r="22" spans="1:13" s="3" customFormat="1" ht="12" x14ac:dyDescent="0.2">
      <c r="A22" s="30"/>
      <c r="B22" s="295"/>
      <c r="C22" s="296"/>
      <c r="D22" s="188" t="s">
        <v>220</v>
      </c>
      <c r="E22" s="223"/>
      <c r="F22" s="24" t="s">
        <v>12</v>
      </c>
      <c r="G22" s="277"/>
      <c r="H22" s="4">
        <f t="shared" si="0"/>
        <v>0</v>
      </c>
      <c r="I22" s="4">
        <f t="shared" si="3"/>
        <v>5</v>
      </c>
      <c r="J22" s="93" t="s">
        <v>82</v>
      </c>
      <c r="K22" s="93" t="str">
        <f>$C$20</f>
        <v>Biologische Arbeitsstoffe</v>
      </c>
      <c r="L22" s="74" t="s">
        <v>12</v>
      </c>
      <c r="M22" s="3" t="str">
        <f t="shared" si="2"/>
        <v>Biologische Arbeitsstoffe/ Infektionsgefahr durch gentechnisch veränderte humanpath. Mikroorganismen</v>
      </c>
    </row>
    <row r="23" spans="1:13" s="3" customFormat="1" ht="12.75" thickBot="1" x14ac:dyDescent="0.25">
      <c r="A23" s="30"/>
      <c r="B23" s="295"/>
      <c r="C23" s="296"/>
      <c r="D23" s="191" t="s">
        <v>220</v>
      </c>
      <c r="E23" s="192"/>
      <c r="F23" s="26" t="s">
        <v>32</v>
      </c>
      <c r="G23" s="278"/>
      <c r="H23" s="4">
        <f t="shared" si="0"/>
        <v>0</v>
      </c>
      <c r="I23" s="4">
        <f t="shared" si="3"/>
        <v>5</v>
      </c>
      <c r="J23" s="93" t="s">
        <v>83</v>
      </c>
      <c r="K23" s="93" t="str">
        <f>$C$20</f>
        <v>Biologische Arbeitsstoffe</v>
      </c>
      <c r="L23" s="74" t="s">
        <v>32</v>
      </c>
      <c r="M23" s="3" t="str">
        <f t="shared" si="2"/>
        <v>Biologische Arbeitsstoffe/ Allergene oder toxische Stoffe von Mikroorganismen, Tieren oder Pflanzen</v>
      </c>
    </row>
    <row r="24" spans="1:13" ht="15.75" thickBot="1" x14ac:dyDescent="0.3">
      <c r="A24" s="29">
        <v>4</v>
      </c>
      <c r="B24" s="151"/>
      <c r="C24" s="20" t="s">
        <v>13</v>
      </c>
      <c r="D24" s="77"/>
      <c r="E24" s="78"/>
      <c r="F24" s="23"/>
      <c r="G24" s="21"/>
      <c r="H24" s="4"/>
      <c r="I24" s="4">
        <f t="shared" si="3"/>
        <v>5</v>
      </c>
      <c r="J24" s="93"/>
      <c r="K24" s="93"/>
      <c r="L24" s="74"/>
      <c r="M24" s="3" t="str">
        <f t="shared" si="2"/>
        <v xml:space="preserve">/ </v>
      </c>
    </row>
    <row r="25" spans="1:13" s="3" customFormat="1" ht="12" x14ac:dyDescent="0.2">
      <c r="A25" s="30"/>
      <c r="B25" s="293"/>
      <c r="C25" s="294"/>
      <c r="D25" s="224"/>
      <c r="E25" s="225" t="s">
        <v>220</v>
      </c>
      <c r="F25" s="25" t="s">
        <v>14</v>
      </c>
      <c r="G25" s="279" t="s">
        <v>226</v>
      </c>
      <c r="H25" s="4">
        <f t="shared" si="0"/>
        <v>1</v>
      </c>
      <c r="I25" s="4">
        <f t="shared" si="3"/>
        <v>6</v>
      </c>
      <c r="J25" s="93" t="s">
        <v>84</v>
      </c>
      <c r="K25" s="93" t="str">
        <f>$C$24</f>
        <v>Brand und/oder Explosion</v>
      </c>
      <c r="L25" s="74" t="s">
        <v>14</v>
      </c>
      <c r="M25" s="3" t="str">
        <f t="shared" si="2"/>
        <v>Brand und/oder Explosion/ Brandgefährdung durch Feststoffe oder Flüssigkeiten</v>
      </c>
    </row>
    <row r="26" spans="1:13" s="3" customFormat="1" ht="12" x14ac:dyDescent="0.2">
      <c r="A26" s="30"/>
      <c r="B26" s="295"/>
      <c r="C26" s="296"/>
      <c r="D26" s="188"/>
      <c r="E26" s="190" t="s">
        <v>220</v>
      </c>
      <c r="F26" s="17" t="s">
        <v>15</v>
      </c>
      <c r="G26" s="271" t="s">
        <v>227</v>
      </c>
      <c r="H26" s="4">
        <f t="shared" si="0"/>
        <v>1</v>
      </c>
      <c r="I26" s="4">
        <f t="shared" si="3"/>
        <v>7</v>
      </c>
      <c r="J26" s="93" t="s">
        <v>85</v>
      </c>
      <c r="K26" s="93" t="str">
        <f>$C$24</f>
        <v>Brand und/oder Explosion</v>
      </c>
      <c r="L26" s="74" t="s">
        <v>15</v>
      </c>
      <c r="M26" s="3" t="str">
        <f t="shared" si="2"/>
        <v>Brand und/oder Explosion/ explosionsfähiger Atmosphäre durch brennbare Gase, Aerosole oder Stäube</v>
      </c>
    </row>
    <row r="27" spans="1:13" s="3" customFormat="1" ht="24.75" thickBot="1" x14ac:dyDescent="0.25">
      <c r="A27" s="30"/>
      <c r="B27" s="295"/>
      <c r="C27" s="296"/>
      <c r="D27" s="191"/>
      <c r="E27" s="192" t="s">
        <v>220</v>
      </c>
      <c r="F27" s="36" t="s">
        <v>87</v>
      </c>
      <c r="G27" s="242" t="s">
        <v>228</v>
      </c>
      <c r="H27" s="4">
        <f t="shared" si="0"/>
        <v>1</v>
      </c>
      <c r="I27" s="4">
        <f t="shared" si="3"/>
        <v>8</v>
      </c>
      <c r="J27" s="93" t="s">
        <v>86</v>
      </c>
      <c r="K27" s="93" t="str">
        <f>$C$24</f>
        <v>Brand und/oder Explosion</v>
      </c>
      <c r="L27" s="74" t="s">
        <v>87</v>
      </c>
      <c r="M27" s="3" t="str">
        <f t="shared" si="2"/>
        <v>Brand und/oder Explosion/ Gefahr der Funkenentwicklung oder elektrostatischen Aufladung in explosionsgefährdeten Bereichen</v>
      </c>
    </row>
    <row r="28" spans="1:13" ht="15.75" thickBot="1" x14ac:dyDescent="0.3">
      <c r="A28" s="29">
        <v>5</v>
      </c>
      <c r="B28" s="151"/>
      <c r="C28" s="20" t="s">
        <v>16</v>
      </c>
      <c r="D28" s="77"/>
      <c r="E28" s="78"/>
      <c r="F28" s="23"/>
      <c r="G28" s="21"/>
      <c r="H28" s="4"/>
      <c r="I28" s="4">
        <f t="shared" si="3"/>
        <v>8</v>
      </c>
      <c r="J28" s="93"/>
      <c r="K28" s="93"/>
      <c r="L28" s="74"/>
      <c r="M28" s="3" t="str">
        <f t="shared" si="2"/>
        <v xml:space="preserve">/ </v>
      </c>
    </row>
    <row r="29" spans="1:13" s="3" customFormat="1" ht="12.75" customHeight="1" x14ac:dyDescent="0.2">
      <c r="A29" s="30"/>
      <c r="B29" s="293"/>
      <c r="C29" s="294"/>
      <c r="D29" s="224"/>
      <c r="E29" s="225" t="s">
        <v>220</v>
      </c>
      <c r="F29" s="25" t="s">
        <v>17</v>
      </c>
      <c r="G29" s="279" t="s">
        <v>229</v>
      </c>
      <c r="H29" s="4">
        <f t="shared" si="0"/>
        <v>1</v>
      </c>
      <c r="I29" s="4">
        <f t="shared" si="3"/>
        <v>9</v>
      </c>
      <c r="J29" s="90" t="s">
        <v>88</v>
      </c>
      <c r="K29" s="93" t="str">
        <f>$C$28</f>
        <v>Physikalische Einwirkungen</v>
      </c>
      <c r="L29" s="74" t="s">
        <v>17</v>
      </c>
      <c r="M29" s="3" t="str">
        <f t="shared" si="2"/>
        <v>Physikalische Einwirkungen/ Lärm</v>
      </c>
    </row>
    <row r="30" spans="1:13" s="3" customFormat="1" ht="12.75" customHeight="1" x14ac:dyDescent="0.2">
      <c r="A30" s="30"/>
      <c r="B30" s="295"/>
      <c r="C30" s="296"/>
      <c r="D30" s="188" t="s">
        <v>220</v>
      </c>
      <c r="E30" s="190"/>
      <c r="F30" s="17" t="s">
        <v>18</v>
      </c>
      <c r="G30" s="274"/>
      <c r="H30" s="4">
        <f t="shared" si="0"/>
        <v>0</v>
      </c>
      <c r="I30" s="4">
        <f t="shared" si="3"/>
        <v>9</v>
      </c>
      <c r="J30" s="90" t="s">
        <v>89</v>
      </c>
      <c r="K30" s="93" t="str">
        <f>$C$28</f>
        <v>Physikalische Einwirkungen</v>
      </c>
      <c r="L30" s="74" t="s">
        <v>18</v>
      </c>
      <c r="M30" s="3" t="str">
        <f t="shared" si="2"/>
        <v>Physikalische Einwirkungen/ ionisierende Strahlung durch Röntgendiagnostik oder Isotope</v>
      </c>
    </row>
    <row r="31" spans="1:13" s="3" customFormat="1" ht="12.75" customHeight="1" x14ac:dyDescent="0.2">
      <c r="A31" s="30"/>
      <c r="B31" s="295"/>
      <c r="C31" s="296"/>
      <c r="D31" s="188" t="s">
        <v>220</v>
      </c>
      <c r="E31" s="190"/>
      <c r="F31" s="17" t="s">
        <v>19</v>
      </c>
      <c r="G31" s="274"/>
      <c r="H31" s="4">
        <f t="shared" si="0"/>
        <v>0</v>
      </c>
      <c r="I31" s="4">
        <f t="shared" si="3"/>
        <v>9</v>
      </c>
      <c r="J31" s="90" t="s">
        <v>90</v>
      </c>
      <c r="K31" s="93" t="str">
        <f>$C$28</f>
        <v>Physikalische Einwirkungen</v>
      </c>
      <c r="L31" s="74" t="s">
        <v>19</v>
      </c>
      <c r="M31" s="3" t="str">
        <f t="shared" si="2"/>
        <v>Physikalische Einwirkungen/ Erstickungsgefahr, Sauerstoffmangel</v>
      </c>
    </row>
    <row r="32" spans="1:13" s="3" customFormat="1" ht="35.25" thickBot="1" x14ac:dyDescent="0.25">
      <c r="A32" s="30"/>
      <c r="B32" s="297"/>
      <c r="C32" s="298"/>
      <c r="D32" s="191"/>
      <c r="E32" s="192" t="s">
        <v>220</v>
      </c>
      <c r="F32" s="37" t="s">
        <v>203</v>
      </c>
      <c r="G32" s="242" t="s">
        <v>230</v>
      </c>
      <c r="H32" s="4">
        <f t="shared" si="0"/>
        <v>1</v>
      </c>
      <c r="I32" s="4">
        <f t="shared" si="3"/>
        <v>10</v>
      </c>
      <c r="J32" s="90" t="s">
        <v>91</v>
      </c>
      <c r="K32" s="93" t="str">
        <f>$C$28</f>
        <v>Physikalische Einwirkungen</v>
      </c>
      <c r="L32" s="74" t="s">
        <v>124</v>
      </c>
      <c r="M32" s="3" t="str">
        <f t="shared" si="2"/>
        <v>Physikalische Einwirkungen/ sonstige physikalische Einwirkungen                                                                                                                  (z.B. nicht-ionis. Strahlung, Vibration, Über-/Unterdruck, Infra-/Ultraschall)</v>
      </c>
    </row>
    <row r="33" spans="1:13" ht="15.75" thickBot="1" x14ac:dyDescent="0.3">
      <c r="A33" s="29">
        <v>6</v>
      </c>
      <c r="B33" s="151"/>
      <c r="C33" s="19" t="s">
        <v>20</v>
      </c>
      <c r="D33" s="79"/>
      <c r="E33" s="78"/>
      <c r="F33" s="23"/>
      <c r="G33" s="21"/>
      <c r="H33" s="4"/>
      <c r="I33" s="4">
        <f t="shared" si="3"/>
        <v>10</v>
      </c>
      <c r="J33" s="93"/>
      <c r="K33" s="93"/>
      <c r="L33" s="74"/>
      <c r="M33" s="3" t="str">
        <f t="shared" si="2"/>
        <v xml:space="preserve">/ </v>
      </c>
    </row>
    <row r="34" spans="1:13" s="3" customFormat="1" ht="12.75" customHeight="1" x14ac:dyDescent="0.2">
      <c r="A34" s="264"/>
      <c r="B34" s="293"/>
      <c r="C34" s="294"/>
      <c r="D34" s="224"/>
      <c r="E34" s="225" t="s">
        <v>220</v>
      </c>
      <c r="F34" s="25" t="s">
        <v>21</v>
      </c>
      <c r="G34" s="280" t="s">
        <v>231</v>
      </c>
      <c r="H34" s="4">
        <f t="shared" si="0"/>
        <v>1</v>
      </c>
      <c r="I34" s="4">
        <f t="shared" si="3"/>
        <v>11</v>
      </c>
      <c r="J34" s="93" t="s">
        <v>92</v>
      </c>
      <c r="K34" s="93" t="str">
        <f>$C$33</f>
        <v>Arbeitsumgebungsbedingungen</v>
      </c>
      <c r="L34" s="74" t="s">
        <v>21</v>
      </c>
      <c r="M34" s="3" t="str">
        <f t="shared" si="2"/>
        <v>Arbeitsumgebungsbedingungen/ regelmäßiges Arbeiten im Freien oder in kalten oder überhitzten Räumen</v>
      </c>
    </row>
    <row r="35" spans="1:13" s="3" customFormat="1" ht="12" x14ac:dyDescent="0.2">
      <c r="A35" s="31"/>
      <c r="B35" s="295"/>
      <c r="C35" s="296"/>
      <c r="D35" s="188"/>
      <c r="E35" s="190" t="s">
        <v>220</v>
      </c>
      <c r="F35" s="17" t="s">
        <v>22</v>
      </c>
      <c r="G35" s="274" t="s">
        <v>232</v>
      </c>
      <c r="H35" s="4">
        <f t="shared" si="0"/>
        <v>1</v>
      </c>
      <c r="I35" s="4">
        <f t="shared" si="3"/>
        <v>12</v>
      </c>
      <c r="J35" s="93" t="s">
        <v>93</v>
      </c>
      <c r="K35" s="93" t="str">
        <f>$C$33</f>
        <v>Arbeitsumgebungsbedingungen</v>
      </c>
      <c r="L35" s="74" t="s">
        <v>22</v>
      </c>
      <c r="M35" s="3" t="str">
        <f t="shared" si="2"/>
        <v>Arbeitsumgebungsbedingungen/ für die Tätigkeit unangemessene Beleuchtung am Arbeitsplatz</v>
      </c>
    </row>
    <row r="36" spans="1:13" s="3" customFormat="1" ht="12" x14ac:dyDescent="0.2">
      <c r="A36" s="31"/>
      <c r="B36" s="295"/>
      <c r="C36" s="296"/>
      <c r="D36" s="188" t="s">
        <v>220</v>
      </c>
      <c r="E36" s="190"/>
      <c r="F36" s="17" t="s">
        <v>23</v>
      </c>
      <c r="G36" s="274"/>
      <c r="H36" s="4">
        <f t="shared" si="0"/>
        <v>0</v>
      </c>
      <c r="I36" s="4">
        <f t="shared" si="3"/>
        <v>12</v>
      </c>
      <c r="J36" s="93" t="s">
        <v>94</v>
      </c>
      <c r="K36" s="93" t="str">
        <f>$C$33</f>
        <v>Arbeitsumgebungsbedingungen</v>
      </c>
      <c r="L36" s="74" t="s">
        <v>23</v>
      </c>
      <c r="M36" s="3" t="str">
        <f t="shared" si="2"/>
        <v>Arbeitsumgebungsbedingungen/ unsichere Verkehrswege</v>
      </c>
    </row>
    <row r="37" spans="1:13" s="3" customFormat="1" ht="12.75" thickBot="1" x14ac:dyDescent="0.25">
      <c r="A37" s="265"/>
      <c r="B37" s="297"/>
      <c r="C37" s="298"/>
      <c r="D37" s="191"/>
      <c r="E37" s="192" t="s">
        <v>220</v>
      </c>
      <c r="F37" s="26" t="s">
        <v>24</v>
      </c>
      <c r="G37" s="278" t="s">
        <v>233</v>
      </c>
      <c r="H37" s="4">
        <f t="shared" si="0"/>
        <v>1</v>
      </c>
      <c r="I37" s="4">
        <f>I36+H37</f>
        <v>13</v>
      </c>
      <c r="J37" s="93" t="s">
        <v>95</v>
      </c>
      <c r="K37" s="93" t="str">
        <f>$C$33</f>
        <v>Arbeitsumgebungsbedingungen</v>
      </c>
      <c r="L37" s="74" t="s">
        <v>24</v>
      </c>
      <c r="M37" s="3" t="str">
        <f t="shared" si="2"/>
        <v>Arbeitsumgebungsbedingungen/ Platzmangel</v>
      </c>
    </row>
    <row r="38" spans="1:13" s="3" customFormat="1" ht="0.75" customHeight="1" thickBot="1" x14ac:dyDescent="0.25">
      <c r="A38" s="32"/>
      <c r="B38" s="266"/>
      <c r="C38" s="266"/>
      <c r="D38" s="233"/>
      <c r="E38" s="267"/>
      <c r="F38" s="268"/>
      <c r="G38" s="242"/>
      <c r="H38" s="4"/>
      <c r="I38" s="4"/>
      <c r="J38" s="93"/>
      <c r="K38" s="93"/>
      <c r="L38" s="74"/>
    </row>
    <row r="39" spans="1:13" ht="15.75" thickBot="1" x14ac:dyDescent="0.3">
      <c r="A39" s="200">
        <v>7</v>
      </c>
      <c r="B39" s="201"/>
      <c r="C39" s="202" t="s">
        <v>25</v>
      </c>
      <c r="D39" s="203"/>
      <c r="E39" s="204"/>
      <c r="F39" s="205"/>
      <c r="G39" s="206"/>
      <c r="H39" s="4"/>
      <c r="I39" s="4"/>
      <c r="J39" s="93"/>
      <c r="K39" s="93"/>
      <c r="L39" s="74"/>
      <c r="M39" s="3" t="str">
        <f t="shared" si="2"/>
        <v xml:space="preserve">/ </v>
      </c>
    </row>
    <row r="40" spans="1:13" s="3" customFormat="1" x14ac:dyDescent="0.2">
      <c r="A40" s="39"/>
      <c r="B40" s="293"/>
      <c r="C40" s="294"/>
      <c r="D40" s="226"/>
      <c r="E40" s="227" t="s">
        <v>220</v>
      </c>
      <c r="F40" s="25" t="s">
        <v>26</v>
      </c>
      <c r="G40" s="281" t="s">
        <v>234</v>
      </c>
      <c r="H40" s="4">
        <f t="shared" si="0"/>
        <v>1</v>
      </c>
      <c r="I40" s="4">
        <f>I37+H40</f>
        <v>14</v>
      </c>
      <c r="J40" s="93" t="s">
        <v>96</v>
      </c>
      <c r="K40" s="93" t="str">
        <f>$C$39</f>
        <v>Physische Belastungen, Arbeitsschwere</v>
      </c>
      <c r="L40" s="74" t="s">
        <v>26</v>
      </c>
      <c r="M40" s="3" t="str">
        <f t="shared" si="2"/>
        <v>Physische Belastungen, Arbeitsschwere/ körperlich schwere Arbeit, wiederholte Handhabung von Lasten ab 10 kg</v>
      </c>
    </row>
    <row r="41" spans="1:13" s="3" customFormat="1" ht="34.5" x14ac:dyDescent="0.2">
      <c r="A41" s="38"/>
      <c r="B41" s="295"/>
      <c r="C41" s="296"/>
      <c r="D41" s="228" t="s">
        <v>220</v>
      </c>
      <c r="E41" s="229"/>
      <c r="F41" s="41" t="s">
        <v>195</v>
      </c>
      <c r="G41" s="246"/>
      <c r="H41" s="4">
        <f t="shared" si="0"/>
        <v>0</v>
      </c>
      <c r="I41" s="4">
        <f t="shared" si="3"/>
        <v>14</v>
      </c>
      <c r="J41" s="93" t="s">
        <v>97</v>
      </c>
      <c r="K41" s="93" t="str">
        <f>$C$39</f>
        <v>Physische Belastungen, Arbeitsschwere</v>
      </c>
      <c r="L41" s="74" t="s">
        <v>125</v>
      </c>
      <c r="M41" s="3" t="str">
        <f t="shared" si="2"/>
        <v>Physische Belastungen, Arbeitsschwere/ Einnehmen von Zwangshaltungen länger als 10 Min. am Stück 
(z. B. Stehen mit verdrehtem Oberkörper, vorgebeugtes Stehen, Überkopfarbeit)</v>
      </c>
    </row>
    <row r="42" spans="1:13" s="3" customFormat="1" ht="15.75" thickBot="1" x14ac:dyDescent="0.3">
      <c r="A42" s="40"/>
      <c r="B42" s="297"/>
      <c r="C42" s="298"/>
      <c r="D42" s="230" t="s">
        <v>220</v>
      </c>
      <c r="E42" s="231"/>
      <c r="F42" s="26" t="s">
        <v>35</v>
      </c>
      <c r="G42" s="282"/>
      <c r="H42" s="4">
        <f t="shared" si="0"/>
        <v>0</v>
      </c>
      <c r="I42" s="4">
        <f t="shared" si="3"/>
        <v>14</v>
      </c>
      <c r="J42" s="93" t="s">
        <v>107</v>
      </c>
      <c r="K42" s="93" t="str">
        <f>$C$39</f>
        <v>Physische Belastungen, Arbeitsschwere</v>
      </c>
      <c r="L42" s="74" t="s">
        <v>35</v>
      </c>
      <c r="M42" s="3" t="str">
        <f t="shared" si="2"/>
        <v>Physische Belastungen, Arbeitsschwere/ Bildschirmarbeit über 1 Stunde täglich am Stück oder mit Unterbrechungen</v>
      </c>
    </row>
    <row r="43" spans="1:13" s="3" customFormat="1" ht="15.75" thickBot="1" x14ac:dyDescent="0.3">
      <c r="A43" s="29">
        <v>8</v>
      </c>
      <c r="B43" s="151"/>
      <c r="C43" s="20" t="s">
        <v>33</v>
      </c>
      <c r="D43" s="77"/>
      <c r="E43" s="78"/>
      <c r="F43" s="23"/>
      <c r="G43" s="21"/>
      <c r="H43" s="4"/>
      <c r="I43" s="4">
        <f t="shared" si="3"/>
        <v>14</v>
      </c>
      <c r="J43" s="93"/>
      <c r="K43" s="93"/>
      <c r="L43" s="74"/>
      <c r="M43" s="3" t="str">
        <f t="shared" si="2"/>
        <v xml:space="preserve">/ </v>
      </c>
    </row>
    <row r="44" spans="1:13" s="3" customFormat="1" ht="36" x14ac:dyDescent="0.2">
      <c r="A44" s="33"/>
      <c r="B44" s="293"/>
      <c r="C44" s="294"/>
      <c r="D44" s="232"/>
      <c r="E44" s="225" t="s">
        <v>220</v>
      </c>
      <c r="F44" s="42" t="s">
        <v>206</v>
      </c>
      <c r="G44" s="245"/>
      <c r="H44" s="4">
        <f t="shared" si="0"/>
        <v>1</v>
      </c>
      <c r="I44" s="4">
        <f t="shared" si="3"/>
        <v>15</v>
      </c>
      <c r="J44" s="90" t="s">
        <v>98</v>
      </c>
      <c r="K44" s="93" t="str">
        <f>$C$43</f>
        <v>Sonstige Gefährdungen/Belastungen, typische Merkmale und Kennzeichen für die Tätigkeit</v>
      </c>
      <c r="L44" s="74" t="s">
        <v>126</v>
      </c>
      <c r="M44" s="3" t="str">
        <f t="shared" si="2"/>
        <v>Sonstige Gefährdungen/Belastungen, typische Merkmale und Kennzeichen für die Tätigkeit/ Persönliche Schutzausrüstung: Tragen von Atemschutzmasken;
 Rö-schürzen; Gehörschutz etc. für länger als 10 Min. am Stück;
regelmäßig Tragen von  Sicherheitsschuhe/-Stiefel</v>
      </c>
    </row>
    <row r="45" spans="1:13" s="3" customFormat="1" ht="23.25" x14ac:dyDescent="0.2">
      <c r="A45" s="30"/>
      <c r="B45" s="295"/>
      <c r="C45" s="296"/>
      <c r="D45" s="188"/>
      <c r="E45" s="190" t="s">
        <v>220</v>
      </c>
      <c r="F45" s="43" t="s">
        <v>207</v>
      </c>
      <c r="G45" s="243"/>
      <c r="H45" s="4">
        <f t="shared" si="0"/>
        <v>1</v>
      </c>
      <c r="I45" s="4">
        <f t="shared" si="3"/>
        <v>16</v>
      </c>
      <c r="J45" s="90" t="s">
        <v>99</v>
      </c>
      <c r="K45" s="93" t="str">
        <f t="shared" ref="K45:K53" si="4">$C$43</f>
        <v>Sonstige Gefährdungen/Belastungen, typische Merkmale und Kennzeichen für die Tätigkeit</v>
      </c>
      <c r="L45" s="74" t="s">
        <v>127</v>
      </c>
      <c r="M45" s="3" t="str">
        <f t="shared" si="2"/>
        <v>Sonstige Gefährdungen/Belastungen, typische Merkmale und Kennzeichen für die Tätigkeit/ Hautbelastung durch Feuchtarbeit                                                                                    (z.B. täglich häufiges Händewaschen, mehrstündiges Handschuhtragen)</v>
      </c>
    </row>
    <row r="46" spans="1:13" ht="12.75" x14ac:dyDescent="0.2">
      <c r="A46" s="30"/>
      <c r="B46" s="295"/>
      <c r="C46" s="296"/>
      <c r="D46" s="188" t="s">
        <v>220</v>
      </c>
      <c r="E46" s="190"/>
      <c r="F46" s="44" t="s">
        <v>28</v>
      </c>
      <c r="G46" s="274"/>
      <c r="H46" s="4">
        <f t="shared" si="0"/>
        <v>0</v>
      </c>
      <c r="I46" s="4">
        <f t="shared" si="3"/>
        <v>16</v>
      </c>
      <c r="J46" s="93" t="s">
        <v>100</v>
      </c>
      <c r="K46" s="93" t="str">
        <f t="shared" si="4"/>
        <v>Sonstige Gefährdungen/Belastungen, typische Merkmale und Kennzeichen für die Tätigkeit</v>
      </c>
      <c r="L46" s="74" t="s">
        <v>28</v>
      </c>
      <c r="M46" s="3" t="str">
        <f t="shared" si="2"/>
        <v>Sonstige Gefährdungen/Belastungen, typische Merkmale und Kennzeichen für die Tätigkeit/ Nachtarbeit/Schichtarbeit</v>
      </c>
    </row>
    <row r="47" spans="1:13" s="3" customFormat="1" ht="23.25" x14ac:dyDescent="0.2">
      <c r="A47" s="30"/>
      <c r="B47" s="295"/>
      <c r="C47" s="296"/>
      <c r="D47" s="188"/>
      <c r="E47" s="190" t="s">
        <v>220</v>
      </c>
      <c r="F47" s="43" t="s">
        <v>46</v>
      </c>
      <c r="G47" s="243" t="s">
        <v>235</v>
      </c>
      <c r="H47" s="4">
        <f t="shared" si="0"/>
        <v>1</v>
      </c>
      <c r="I47" s="4">
        <f t="shared" si="3"/>
        <v>17</v>
      </c>
      <c r="J47" s="93" t="s">
        <v>101</v>
      </c>
      <c r="K47" s="93" t="str">
        <f t="shared" si="4"/>
        <v>Sonstige Gefährdungen/Belastungen, typische Merkmale und Kennzeichen für die Tätigkeit</v>
      </c>
      <c r="L47" s="74" t="s">
        <v>135</v>
      </c>
      <c r="M47" s="3" t="str">
        <f t="shared" si="2"/>
        <v>Sonstige Gefährdungen/Belastungen, typische Merkmale und Kennzeichen für die Tätigkeit/ Erschwerte Handhabbarkeit von Arbeitsmitteln (z. B. Arbeitsgeräte oder Software veraltet, defekt oder gestört)</v>
      </c>
    </row>
    <row r="48" spans="1:13" s="3" customFormat="1" ht="12.75" customHeight="1" x14ac:dyDescent="0.2">
      <c r="A48" s="30"/>
      <c r="B48" s="295"/>
      <c r="C48" s="296"/>
      <c r="D48" s="188" t="s">
        <v>220</v>
      </c>
      <c r="E48" s="190"/>
      <c r="F48" s="44" t="s">
        <v>41</v>
      </c>
      <c r="G48" s="274"/>
      <c r="H48" s="4">
        <f t="shared" si="0"/>
        <v>0</v>
      </c>
      <c r="I48" s="4">
        <f t="shared" si="3"/>
        <v>17</v>
      </c>
      <c r="J48" s="93" t="s">
        <v>102</v>
      </c>
      <c r="K48" s="93" t="str">
        <f t="shared" si="4"/>
        <v>Sonstige Gefährdungen/Belastungen, typische Merkmale und Kennzeichen für die Tätigkeit</v>
      </c>
      <c r="L48" s="74" t="s">
        <v>128</v>
      </c>
      <c r="M48" s="3" t="str">
        <f t="shared" si="2"/>
        <v>Sonstige Gefährdungen/Belastungen, typische Merkmale und Kennzeichen für die Tätigkeit/ gefährliche Arbeiten (z. B. Alleinarbeit mit besond. Unfallgefahr; Motorsägearbeiten)</v>
      </c>
    </row>
    <row r="49" spans="1:13" s="3" customFormat="1" ht="24" x14ac:dyDescent="0.2">
      <c r="A49" s="30"/>
      <c r="B49" s="295"/>
      <c r="C49" s="296"/>
      <c r="D49" s="190" t="s">
        <v>220</v>
      </c>
      <c r="E49" s="190"/>
      <c r="F49" s="43" t="s">
        <v>29</v>
      </c>
      <c r="G49" s="243"/>
      <c r="H49" s="4">
        <f t="shared" si="0"/>
        <v>0</v>
      </c>
      <c r="I49" s="4">
        <f t="shared" si="3"/>
        <v>17</v>
      </c>
      <c r="J49" s="93" t="s">
        <v>108</v>
      </c>
      <c r="K49" s="93" t="str">
        <f t="shared" si="4"/>
        <v>Sonstige Gefährdungen/Belastungen, typische Merkmale und Kennzeichen für die Tätigkeit</v>
      </c>
      <c r="L49" s="74" t="s">
        <v>136</v>
      </c>
      <c r="M49" s="3" t="str">
        <f t="shared" si="2"/>
        <v>Sonstige Gefährdungen/Belastungen, typische Merkmale und Kennzeichen für die Tätigkeit/ Arbeitstätigkeit: Hohe Verantwortung für Leben oder Sachwerte; häufig besteht Entscheidungsdruck</v>
      </c>
    </row>
    <row r="50" spans="1:13" s="3" customFormat="1" ht="12.75" customHeight="1" x14ac:dyDescent="0.2">
      <c r="A50" s="30"/>
      <c r="B50" s="295"/>
      <c r="C50" s="296"/>
      <c r="D50" s="188"/>
      <c r="E50" s="190" t="s">
        <v>220</v>
      </c>
      <c r="F50" s="43" t="s">
        <v>47</v>
      </c>
      <c r="G50" s="274" t="s">
        <v>236</v>
      </c>
      <c r="H50" s="4">
        <f t="shared" si="0"/>
        <v>1</v>
      </c>
      <c r="I50" s="4">
        <f t="shared" si="3"/>
        <v>18</v>
      </c>
      <c r="J50" s="93" t="s">
        <v>109</v>
      </c>
      <c r="K50" s="93" t="str">
        <f t="shared" si="4"/>
        <v>Sonstige Gefährdungen/Belastungen, typische Merkmale und Kennzeichen für die Tätigkeit</v>
      </c>
      <c r="L50" s="74" t="s">
        <v>129</v>
      </c>
      <c r="M50" s="3" t="str">
        <f t="shared" si="2"/>
        <v>Sonstige Gefährdungen/Belastungen, typische Merkmale und Kennzeichen für die Tätigkeit/ Arbeitsorganisation: wiederholt störende Unterbrechungen bei der Arbeit;</v>
      </c>
    </row>
    <row r="51" spans="1:13" s="3" customFormat="1" ht="24" x14ac:dyDescent="0.2">
      <c r="A51" s="30"/>
      <c r="B51" s="295"/>
      <c r="C51" s="296"/>
      <c r="D51" s="188" t="s">
        <v>220</v>
      </c>
      <c r="E51" s="190"/>
      <c r="F51" s="45" t="s">
        <v>180</v>
      </c>
      <c r="G51" s="243"/>
      <c r="H51" s="4">
        <f t="shared" si="0"/>
        <v>0</v>
      </c>
      <c r="I51" s="4">
        <f t="shared" si="3"/>
        <v>18</v>
      </c>
      <c r="J51" s="93" t="s">
        <v>110</v>
      </c>
      <c r="K51" s="93" t="str">
        <f t="shared" si="4"/>
        <v>Sonstige Gefährdungen/Belastungen, typische Merkmale und Kennzeichen für die Tätigkeit</v>
      </c>
      <c r="L51" s="74" t="s">
        <v>130</v>
      </c>
      <c r="M51" s="3" t="str">
        <f t="shared" si="2"/>
        <v>Sonstige Gefährdungen/Belastungen, typische Merkmale und Kennzeichen für die Tätigkeit/ immer wieder  gleichzeitige Erledigung mehrerer Tätigkeiten/Aufgaben durch eine Person</v>
      </c>
    </row>
    <row r="52" spans="1:13" s="3" customFormat="1" ht="36" x14ac:dyDescent="0.2">
      <c r="A52" s="30"/>
      <c r="B52" s="295"/>
      <c r="C52" s="296"/>
      <c r="D52" s="188" t="s">
        <v>220</v>
      </c>
      <c r="E52" s="190"/>
      <c r="F52" s="43" t="s">
        <v>204</v>
      </c>
      <c r="G52" s="243"/>
      <c r="H52" s="4">
        <f t="shared" si="0"/>
        <v>0</v>
      </c>
      <c r="I52" s="4">
        <f t="shared" si="3"/>
        <v>18</v>
      </c>
      <c r="J52" s="90" t="s">
        <v>111</v>
      </c>
      <c r="K52" s="93" t="str">
        <f t="shared" si="4"/>
        <v>Sonstige Gefährdungen/Belastungen, typische Merkmale und Kennzeichen für die Tätigkeit</v>
      </c>
      <c r="L52" s="74" t="s">
        <v>131</v>
      </c>
      <c r="M52" s="3" t="str">
        <f t="shared" si="2"/>
        <v>Sonstige Gefährdungen/Belastungen, typische Merkmale und Kennzeichen für die Tätigkeit/ eigene Gestaltungsspielräume eingeschränkt: Streng festgelegte Abläufe von Tätigkkeiten, die selbst nicht beeinflußt werden können. (z.B. streng festgelegte einzelne Arbeitsschritte und fest vorgegebener Zeitrahmen)</v>
      </c>
    </row>
    <row r="53" spans="1:13" s="3" customFormat="1" ht="35.25" thickBot="1" x14ac:dyDescent="0.25">
      <c r="A53" s="32"/>
      <c r="B53" s="297"/>
      <c r="C53" s="298"/>
      <c r="D53" s="233" t="s">
        <v>220</v>
      </c>
      <c r="E53" s="192"/>
      <c r="F53" s="46" t="s">
        <v>208</v>
      </c>
      <c r="G53" s="244"/>
      <c r="H53" s="4">
        <f t="shared" si="0"/>
        <v>0</v>
      </c>
      <c r="I53" s="4">
        <f t="shared" si="3"/>
        <v>18</v>
      </c>
      <c r="J53" s="90" t="s">
        <v>112</v>
      </c>
      <c r="K53" s="93" t="str">
        <f t="shared" si="4"/>
        <v>Sonstige Gefährdungen/Belastungen, typische Merkmale und Kennzeichen für die Tätigkeit</v>
      </c>
      <c r="L53" s="74" t="s">
        <v>132</v>
      </c>
      <c r="M53" s="3" t="str">
        <f t="shared" si="2"/>
        <v>Sonstige Gefährdungen/Belastungen, typische Merkmale und Kennzeichen für die Tätigkeit/ Arbeitszeit: häufig länger als die im Vertrag fixierte Regelarbeitszeit                                                                (z.B. immer wieder &gt;48 h Wochenarbeitszeit inkl. Dienste;
regelmäßig anfallende Überstunden; häufig Nichteinhaltung von Pausen)</v>
      </c>
    </row>
    <row r="54" spans="1:13" s="3" customFormat="1" ht="15.75" thickBot="1" x14ac:dyDescent="0.3">
      <c r="A54" s="29">
        <v>9</v>
      </c>
      <c r="B54" s="151"/>
      <c r="C54" s="20" t="s">
        <v>38</v>
      </c>
      <c r="D54" s="77"/>
      <c r="E54" s="78"/>
      <c r="F54" s="23"/>
      <c r="G54" s="21"/>
      <c r="H54" s="4"/>
      <c r="I54" s="4">
        <f t="shared" si="3"/>
        <v>18</v>
      </c>
      <c r="J54" s="93"/>
      <c r="K54" s="93"/>
      <c r="L54" s="74"/>
      <c r="M54" s="3" t="str">
        <f t="shared" si="2"/>
        <v xml:space="preserve">/ </v>
      </c>
    </row>
    <row r="55" spans="1:13" s="4" customFormat="1" ht="24" x14ac:dyDescent="0.2">
      <c r="A55" s="33"/>
      <c r="B55" s="293"/>
      <c r="C55" s="294"/>
      <c r="D55" s="234" t="s">
        <v>220</v>
      </c>
      <c r="E55" s="225"/>
      <c r="F55" s="245" t="s">
        <v>285</v>
      </c>
      <c r="G55" s="245"/>
      <c r="H55" s="4">
        <f t="shared" si="0"/>
        <v>0</v>
      </c>
      <c r="I55" s="4">
        <f t="shared" si="3"/>
        <v>18</v>
      </c>
      <c r="J55" s="93" t="s">
        <v>103</v>
      </c>
      <c r="K55" s="93" t="str">
        <f>$C$54</f>
        <v>Psychische Anforderungen (z.B. Kooperation, Kommunikation, Führungsqualität, Betriebsklima)</v>
      </c>
      <c r="L55" s="74" t="s">
        <v>133</v>
      </c>
      <c r="M55" s="3" t="str">
        <f t="shared" si="2"/>
        <v xml:space="preserve">Psychische Anforderungen (z.B. Kooperation, Kommunikation, Führungsqualität, Betriebsklima)/ soziale Bedingungen: keine etablierten regelmäßigen Team- und Dienstbesprechungen (sondern allenfalls spontane) </v>
      </c>
    </row>
    <row r="56" spans="1:13" ht="36" x14ac:dyDescent="0.2">
      <c r="A56" s="30"/>
      <c r="B56" s="295"/>
      <c r="C56" s="296"/>
      <c r="D56" s="188" t="s">
        <v>220</v>
      </c>
      <c r="E56" s="190"/>
      <c r="F56" s="43" t="s">
        <v>286</v>
      </c>
      <c r="G56" s="243"/>
      <c r="H56" s="4">
        <f t="shared" si="0"/>
        <v>0</v>
      </c>
      <c r="I56" s="4">
        <f t="shared" si="3"/>
        <v>18</v>
      </c>
      <c r="J56" s="93" t="s">
        <v>104</v>
      </c>
      <c r="K56" s="93" t="str">
        <f>$C$54</f>
        <v>Psychische Anforderungen (z.B. Kooperation, Kommunikation, Führungsqualität, Betriebsklima)</v>
      </c>
      <c r="L56" s="74" t="s">
        <v>134</v>
      </c>
      <c r="M56" s="3" t="str">
        <f t="shared" si="2"/>
        <v>Psychische Anforderungen (z.B. Kooperation, Kommunikation, Führungsqualität, Betriebsklima)/ Klarheit: Unklarheiten der Arbeitsstrukturen, der Arbeitsablauforganisation oder unklare Kompetenzen und Verantwortlichkeiten von Beschäftigten</v>
      </c>
    </row>
    <row r="57" spans="1:13" ht="36.75" thickBot="1" x14ac:dyDescent="0.25">
      <c r="A57" s="32"/>
      <c r="B57" s="295"/>
      <c r="C57" s="298"/>
      <c r="D57" s="233" t="s">
        <v>220</v>
      </c>
      <c r="E57" s="192"/>
      <c r="F57" s="235" t="s">
        <v>287</v>
      </c>
      <c r="G57" s="244"/>
      <c r="H57" s="4">
        <f t="shared" si="0"/>
        <v>0</v>
      </c>
      <c r="I57" s="4">
        <f t="shared" si="3"/>
        <v>18</v>
      </c>
      <c r="J57" s="90" t="s">
        <v>105</v>
      </c>
      <c r="K57" s="93" t="str">
        <f>$C$54</f>
        <v>Psychische Anforderungen (z.B. Kooperation, Kommunikation, Führungsqualität, Betriebsklima)</v>
      </c>
      <c r="L57" s="74" t="s">
        <v>186</v>
      </c>
      <c r="M57" s="3" t="str">
        <f t="shared" si="2"/>
        <v>Psychische Anforderungen (z.B. Kooperation, Kommunikation, Führungsqualität, Betriebsklima)/ Transparenz: (weitgehend) fehlende Arbeitsablauf-Transparenz; Allgemeingültigkeit von Regeln am Arbeitsplatz (z. B. Verhalten; Verfahren); Gefühl von fairer, gerechter Behandlung ist bei Beschäftigten überwiegend nicht ausgeprägt</v>
      </c>
    </row>
    <row r="58" spans="1:13" ht="6.75" customHeight="1" x14ac:dyDescent="0.2">
      <c r="A58" s="152"/>
      <c r="B58" s="207"/>
      <c r="C58" s="11"/>
      <c r="D58" s="11"/>
      <c r="E58" s="11"/>
      <c r="F58" s="12"/>
      <c r="G58" s="15"/>
      <c r="H58" s="4"/>
      <c r="I58" s="4"/>
      <c r="J58" s="93"/>
      <c r="K58" s="93"/>
      <c r="L58" s="74"/>
    </row>
    <row r="59" spans="1:13" ht="13.5" thickBot="1" x14ac:dyDescent="0.25">
      <c r="A59" s="153" t="s">
        <v>209</v>
      </c>
      <c r="B59" s="263"/>
      <c r="C59" s="13"/>
      <c r="D59" s="13"/>
      <c r="E59" s="13"/>
      <c r="F59" s="14"/>
      <c r="G59" s="16"/>
      <c r="H59" s="4"/>
      <c r="I59" s="4"/>
      <c r="J59" s="93"/>
      <c r="K59" s="93"/>
      <c r="L59" s="74"/>
    </row>
    <row r="61" spans="1:13" s="3" customFormat="1" ht="12" x14ac:dyDescent="0.2">
      <c r="A61" s="34"/>
      <c r="B61" s="34"/>
      <c r="D61" s="82"/>
      <c r="E61" s="82"/>
      <c r="J61" s="93"/>
      <c r="K61" s="93"/>
    </row>
  </sheetData>
  <sheetProtection password="CAB3" sheet="1" selectLockedCells="1"/>
  <autoFilter ref="A6:O59"/>
  <mergeCells count="17">
    <mergeCell ref="F2:F5"/>
    <mergeCell ref="G2:G5"/>
    <mergeCell ref="A2:B2"/>
    <mergeCell ref="A3:B3"/>
    <mergeCell ref="A4:B4"/>
    <mergeCell ref="A5:B5"/>
    <mergeCell ref="D2:D5"/>
    <mergeCell ref="E2:E5"/>
    <mergeCell ref="B44:C53"/>
    <mergeCell ref="B55:C57"/>
    <mergeCell ref="B29:C32"/>
    <mergeCell ref="B34:C37"/>
    <mergeCell ref="B40:C42"/>
    <mergeCell ref="B8:C14"/>
    <mergeCell ref="B16:C19"/>
    <mergeCell ref="B21:C23"/>
    <mergeCell ref="B25:C27"/>
  </mergeCells>
  <phoneticPr fontId="0" type="noConversion"/>
  <conditionalFormatting sqref="C2:C5">
    <cfRule type="cellIs" dxfId="18" priority="2" stopIfTrue="1" operator="equal">
      <formula>0</formula>
    </cfRule>
  </conditionalFormatting>
  <dataValidations count="1">
    <dataValidation type="list" allowBlank="1" showInputMessage="1" showErrorMessage="1" sqref="D1:E2 D6:E65536">
      <formula1>$D$6</formula1>
    </dataValidation>
  </dataValidations>
  <printOptions horizontalCentered="1"/>
  <pageMargins left="0.19685039370078741" right="0" top="0" bottom="0" header="0" footer="0"/>
  <pageSetup paperSize="9" scale="92" orientation="landscape" r:id="rId1"/>
  <headerFooter alignWithMargins="0">
    <oddFooter xml:space="preserve">&amp;L&amp;F&amp;C&amp;D &amp;T&amp;RSeite &amp;P von &amp;N </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enableFormatConditionsCalculation="0"/>
  <dimension ref="A1:DF1600"/>
  <sheetViews>
    <sheetView zoomScale="115" zoomScaleNormal="100" workbookViewId="0">
      <pane xSplit="1" ySplit="10" topLeftCell="B11" activePane="bottomRight" state="frozen"/>
      <selection activeCell="C1" sqref="C1:C4"/>
      <selection pane="topRight" activeCell="C1" sqref="C1:C4"/>
      <selection pane="bottomLeft" activeCell="C1" sqref="C1:C4"/>
      <selection pane="bottomRight" activeCell="H13" sqref="H13"/>
    </sheetView>
  </sheetViews>
  <sheetFormatPr baseColWidth="10" defaultRowHeight="12.75" x14ac:dyDescent="0.2"/>
  <cols>
    <col min="1" max="1" width="6.140625" style="48" hidden="1" customWidth="1"/>
    <col min="2" max="2" width="5" style="54" customWidth="1"/>
    <col min="3" max="3" width="39.140625" style="48" customWidth="1"/>
    <col min="4" max="6" width="5.7109375" style="48" customWidth="1"/>
    <col min="7" max="7" width="5.5703125" style="48" customWidth="1"/>
    <col min="8" max="8" width="39.140625" style="48" customWidth="1"/>
    <col min="9" max="9" width="9.140625" style="48" customWidth="1"/>
    <col min="10" max="10" width="10.7109375" style="48" customWidth="1"/>
    <col min="11" max="11" width="7.28515625" style="48" customWidth="1"/>
    <col min="12" max="12" width="8.85546875" style="48" customWidth="1"/>
    <col min="13" max="13" width="8.85546875" style="131" hidden="1" customWidth="1"/>
    <col min="14" max="14" width="8.85546875" style="48" hidden="1" customWidth="1"/>
    <col min="15" max="16" width="11.42578125" style="48" hidden="1" customWidth="1"/>
    <col min="17" max="17" width="11.42578125" style="48"/>
    <col min="18" max="110" width="11.42578125" style="179"/>
    <col min="111" max="16384" width="11.42578125" style="48"/>
  </cols>
  <sheetData>
    <row r="1" spans="1:110" s="179" customFormat="1" x14ac:dyDescent="0.2">
      <c r="A1" s="257"/>
      <c r="B1" s="254" t="str">
        <f>"OE Nr."&amp;'Aufbau der Hochschuleinrichtung'!C1</f>
        <v>OE Nr.Institut für       /  99</v>
      </c>
      <c r="C1" s="255"/>
      <c r="M1" s="181"/>
      <c r="N1" s="182" t="s">
        <v>49</v>
      </c>
      <c r="O1" s="330" t="str">
        <f>IF(Checkliste!C3="","",Checkliste!C3)</f>
        <v>Feinmechanik/KG/Gebäude 123</v>
      </c>
      <c r="P1" s="331"/>
    </row>
    <row r="2" spans="1:110" s="179" customFormat="1" ht="12.95" customHeight="1" x14ac:dyDescent="0.2">
      <c r="B2" s="254" t="str">
        <f>N1&amp;" "&amp;O1</f>
        <v>Arbeitsbereich: Feinmechanik/KG/Gebäude 123</v>
      </c>
      <c r="C2" s="254"/>
      <c r="D2" s="181"/>
      <c r="H2" s="183"/>
      <c r="I2" s="325" t="s">
        <v>191</v>
      </c>
      <c r="J2" s="340" t="s">
        <v>193</v>
      </c>
      <c r="K2" s="341"/>
      <c r="L2" s="342"/>
      <c r="N2" s="182" t="s">
        <v>50</v>
      </c>
      <c r="O2" s="330" t="str">
        <f>IF(Checkliste!C5="","",Checkliste!C5)</f>
        <v>Herr Mustermann Feinmechnikermeister</v>
      </c>
      <c r="P2" s="331"/>
      <c r="R2" s="181"/>
    </row>
    <row r="3" spans="1:110" s="179" customFormat="1" ht="12.95" customHeight="1" x14ac:dyDescent="0.2">
      <c r="B3" s="255" t="str">
        <f>N2&amp;" "&amp;O2</f>
        <v>Tätigkeit/Person: Herr Mustermann Feinmechnikermeister</v>
      </c>
      <c r="C3" s="256"/>
      <c r="I3" s="326"/>
      <c r="J3" s="343"/>
      <c r="K3" s="344"/>
      <c r="L3" s="345"/>
      <c r="N3" s="182" t="s">
        <v>184</v>
      </c>
      <c r="O3" s="338">
        <f>IF(Checkliste!C4="","",Checkliste!C4)</f>
        <v>41295</v>
      </c>
      <c r="P3" s="339"/>
    </row>
    <row r="4" spans="1:110" s="179" customFormat="1" ht="15" customHeight="1" x14ac:dyDescent="0.2">
      <c r="B4" s="360" t="str">
        <f>IF(ISERROR(N3&amp;" "&amp;DAY(O3)&amp;"."&amp;MONTH(O3)&amp;"."&amp;YEAR(O3))=TRUE,"",N3&amp;" "&amp;DAY(O3)&amp;"."&amp;MONTH(O3)&amp;"."&amp;YEAR(O3))</f>
        <v>Stand Datum: 21.1.2013</v>
      </c>
      <c r="C4" s="360"/>
      <c r="J4" s="181"/>
      <c r="K4" s="181"/>
      <c r="L4" s="181"/>
      <c r="M4" s="184"/>
      <c r="N4" s="181"/>
    </row>
    <row r="5" spans="1:110" s="179" customFormat="1" ht="13.5" thickBot="1" x14ac:dyDescent="0.25">
      <c r="B5" s="180"/>
      <c r="M5" s="185"/>
    </row>
    <row r="6" spans="1:110" s="51" customFormat="1" ht="13.5" customHeight="1" x14ac:dyDescent="0.2">
      <c r="B6" s="94">
        <v>1</v>
      </c>
      <c r="C6" s="66">
        <v>2</v>
      </c>
      <c r="D6" s="67"/>
      <c r="E6" s="68">
        <v>3</v>
      </c>
      <c r="F6" s="68"/>
      <c r="G6" s="69"/>
      <c r="H6" s="66">
        <v>4</v>
      </c>
      <c r="I6" s="335">
        <v>5</v>
      </c>
      <c r="J6" s="336" t="s">
        <v>51</v>
      </c>
      <c r="K6" s="335">
        <v>6</v>
      </c>
      <c r="L6" s="337"/>
      <c r="M6" s="132"/>
      <c r="N6" s="50"/>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row>
    <row r="7" spans="1:110" s="51" customFormat="1" ht="12.75" customHeight="1" x14ac:dyDescent="0.2">
      <c r="B7" s="368" t="s">
        <v>52</v>
      </c>
      <c r="C7" s="100" t="s">
        <v>53</v>
      </c>
      <c r="D7" s="101"/>
      <c r="E7" s="102" t="s">
        <v>185</v>
      </c>
      <c r="F7" s="102"/>
      <c r="G7" s="149" t="s">
        <v>181</v>
      </c>
      <c r="H7" s="100" t="s">
        <v>54</v>
      </c>
      <c r="I7" s="332" t="s">
        <v>55</v>
      </c>
      <c r="J7" s="333"/>
      <c r="K7" s="332" t="s">
        <v>56</v>
      </c>
      <c r="L7" s="334"/>
      <c r="M7" s="133"/>
      <c r="N7" s="52"/>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row>
    <row r="8" spans="1:110" s="51" customFormat="1" ht="12.75" customHeight="1" x14ac:dyDescent="0.2">
      <c r="B8" s="369"/>
      <c r="C8" s="64"/>
      <c r="D8" s="65" t="s">
        <v>182</v>
      </c>
      <c r="E8" s="65" t="s">
        <v>57</v>
      </c>
      <c r="F8" s="65" t="s">
        <v>58</v>
      </c>
      <c r="G8" s="65" t="s">
        <v>58</v>
      </c>
      <c r="H8" s="64" t="s">
        <v>59</v>
      </c>
      <c r="I8" s="65" t="s">
        <v>60</v>
      </c>
      <c r="J8" s="65" t="s">
        <v>61</v>
      </c>
      <c r="K8" s="65" t="s">
        <v>62</v>
      </c>
      <c r="L8" s="70" t="s">
        <v>63</v>
      </c>
      <c r="M8" s="133"/>
      <c r="N8" s="52"/>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row>
    <row r="9" spans="1:110" s="51" customFormat="1" ht="15" customHeight="1" x14ac:dyDescent="0.2">
      <c r="B9" s="369"/>
      <c r="C9" s="99"/>
      <c r="D9" s="370" t="s">
        <v>137</v>
      </c>
      <c r="E9" s="364" t="s">
        <v>138</v>
      </c>
      <c r="F9" s="361" t="s">
        <v>139</v>
      </c>
      <c r="G9" s="366" t="s">
        <v>176</v>
      </c>
      <c r="H9" s="64" t="s">
        <v>64</v>
      </c>
      <c r="I9" s="65"/>
      <c r="J9" s="65" t="s">
        <v>65</v>
      </c>
      <c r="K9" s="65" t="s">
        <v>66</v>
      </c>
      <c r="L9" s="70" t="s">
        <v>67</v>
      </c>
      <c r="M9" s="134"/>
      <c r="N9" s="53"/>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row>
    <row r="10" spans="1:110" s="51" customFormat="1" ht="15" customHeight="1" x14ac:dyDescent="0.2">
      <c r="B10" s="236"/>
      <c r="C10" s="237"/>
      <c r="D10" s="371"/>
      <c r="E10" s="365"/>
      <c r="F10" s="362"/>
      <c r="G10" s="367"/>
      <c r="H10" s="64"/>
      <c r="I10" s="65"/>
      <c r="J10" s="65"/>
      <c r="K10" s="65"/>
      <c r="L10" s="70"/>
      <c r="M10" s="134"/>
      <c r="N10" s="53"/>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row>
    <row r="11" spans="1:110" s="51" customFormat="1" ht="27" customHeight="1" x14ac:dyDescent="0.2">
      <c r="A11" s="51">
        <v>1</v>
      </c>
      <c r="B11" s="363" t="str">
        <f>IF(ISERROR(VLOOKUP(A11,Checkliste!$I$8:$J$247,1,FALSE)=TRUE),"",VLOOKUP(A11,Checkliste!$I$8:$J$247,2,FALSE))</f>
        <v>1.1</v>
      </c>
      <c r="C11" s="346" t="str">
        <f>IF(B11="","",VLOOKUP(B11,Checkliste!J:M,4,FALSE))</f>
        <v xml:space="preserve">Unfall/ Umgang mit Maschinen, Werkzeugen, Fahrzeugen </v>
      </c>
      <c r="D11" s="208"/>
      <c r="E11" s="208" t="s">
        <v>158</v>
      </c>
      <c r="F11" s="208"/>
      <c r="G11" s="208"/>
      <c r="H11" s="209" t="s">
        <v>237</v>
      </c>
      <c r="I11" s="210" t="s">
        <v>238</v>
      </c>
      <c r="J11" s="210" t="s">
        <v>216</v>
      </c>
      <c r="K11" s="210" t="s">
        <v>239</v>
      </c>
      <c r="L11" s="211" t="s">
        <v>240</v>
      </c>
      <c r="M11" s="351" t="str">
        <f>CONCATENATE(D11,E11,F11,G11)</f>
        <v>3b</v>
      </c>
      <c r="N11" s="359" t="str">
        <f>IF(LEN(M11)&gt;2,"Fehler",IF(M11="","",LEFT(M11,1)))</f>
        <v>3</v>
      </c>
      <c r="P11" s="146" t="s">
        <v>154</v>
      </c>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row>
    <row r="12" spans="1:110" s="51" customFormat="1" ht="27" customHeight="1" x14ac:dyDescent="0.2">
      <c r="B12" s="348"/>
      <c r="C12" s="328"/>
      <c r="D12" s="352" t="str">
        <f>IF(N11="Fehler","Überprüfen Sie Ihre Eingabe","")</f>
        <v/>
      </c>
      <c r="E12" s="353"/>
      <c r="F12" s="353"/>
      <c r="G12" s="354"/>
      <c r="H12" s="103" t="s">
        <v>241</v>
      </c>
      <c r="I12" s="104"/>
      <c r="J12" s="104"/>
      <c r="K12" s="104"/>
      <c r="L12" s="105"/>
      <c r="M12" s="351"/>
      <c r="N12" s="359"/>
      <c r="P12" s="146" t="s">
        <v>156</v>
      </c>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row>
    <row r="13" spans="1:110" s="51" customFormat="1" ht="27" customHeight="1" x14ac:dyDescent="0.2">
      <c r="B13" s="349"/>
      <c r="C13" s="329"/>
      <c r="D13" s="355"/>
      <c r="E13" s="356"/>
      <c r="F13" s="356"/>
      <c r="G13" s="357"/>
      <c r="H13" s="62" t="s">
        <v>284</v>
      </c>
      <c r="I13" s="63"/>
      <c r="J13" s="63"/>
      <c r="K13" s="63"/>
      <c r="L13" s="71"/>
      <c r="M13" s="351"/>
      <c r="N13" s="359"/>
      <c r="P13" s="146" t="s">
        <v>155</v>
      </c>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row>
    <row r="14" spans="1:110" s="51" customFormat="1" ht="27" customHeight="1" x14ac:dyDescent="0.2">
      <c r="A14" s="51">
        <v>2</v>
      </c>
      <c r="B14" s="347" t="str">
        <f>IF(ISERROR(VLOOKUP(A14,Checkliste!$I$8:$J$247,1,FALSE)=TRUE),"",VLOOKUP(A14,Checkliste!$I$8:$J$247,2,FALSE))</f>
        <v>1.2</v>
      </c>
      <c r="C14" s="327" t="str">
        <f>IF(B14="","",VLOOKUP(B14,Checkliste!J:M,4,FALSE))</f>
        <v>Unfall/ Scharfe oder spitze Gegenstände</v>
      </c>
      <c r="D14" s="208"/>
      <c r="E14" s="208" t="s">
        <v>178</v>
      </c>
      <c r="F14" s="208"/>
      <c r="G14" s="208"/>
      <c r="H14" s="209" t="s">
        <v>237</v>
      </c>
      <c r="I14" s="210" t="s">
        <v>238</v>
      </c>
      <c r="J14" s="210" t="s">
        <v>216</v>
      </c>
      <c r="K14" s="210"/>
      <c r="L14" s="211"/>
      <c r="M14" s="351" t="str">
        <f>CONCATENATE(D14,E14,F14,G14)</f>
        <v>4b</v>
      </c>
      <c r="N14" s="359" t="str">
        <f>IF(LEN(M14)&gt;2,"Fehler",IF(M14="","",LEFT(M14,1)))</f>
        <v>4</v>
      </c>
      <c r="P14" s="145" t="s">
        <v>157</v>
      </c>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row>
    <row r="15" spans="1:110" s="51" customFormat="1" ht="27" customHeight="1" x14ac:dyDescent="0.2">
      <c r="B15" s="348"/>
      <c r="C15" s="328"/>
      <c r="D15" s="352" t="str">
        <f>IF(N14="Fehler","Überprüfen Sie Ihre Eingabe","")</f>
        <v/>
      </c>
      <c r="E15" s="353"/>
      <c r="F15" s="353"/>
      <c r="G15" s="354"/>
      <c r="H15" s="103" t="s">
        <v>242</v>
      </c>
      <c r="I15" s="104" t="s">
        <v>243</v>
      </c>
      <c r="J15" s="104"/>
      <c r="K15" s="104"/>
      <c r="L15" s="105"/>
      <c r="M15" s="351"/>
      <c r="N15" s="359"/>
      <c r="P15" s="145" t="s">
        <v>158</v>
      </c>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row>
    <row r="16" spans="1:110" s="51" customFormat="1" ht="27" customHeight="1" x14ac:dyDescent="0.2">
      <c r="B16" s="349"/>
      <c r="C16" s="329"/>
      <c r="D16" s="355"/>
      <c r="E16" s="356"/>
      <c r="F16" s="356"/>
      <c r="G16" s="357"/>
      <c r="H16" s="62"/>
      <c r="I16" s="63"/>
      <c r="J16" s="63"/>
      <c r="K16" s="63"/>
      <c r="L16" s="71"/>
      <c r="M16" s="351"/>
      <c r="N16" s="359"/>
      <c r="P16" s="145" t="s">
        <v>159</v>
      </c>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row>
    <row r="17" spans="1:110" s="51" customFormat="1" ht="27" customHeight="1" x14ac:dyDescent="0.2">
      <c r="A17" s="51">
        <v>3</v>
      </c>
      <c r="B17" s="347" t="str">
        <f>IF(ISERROR(VLOOKUP(A17,Checkliste!$I$8:$J$247,1,FALSE)=TRUE),"",VLOOKUP(A17,Checkliste!$I$8:$J$247,2,FALSE))</f>
        <v>1.4</v>
      </c>
      <c r="C17" s="327" t="str">
        <f>IF(B17="","",VLOOKUP(B17,Checkliste!J:M,4,FALSE))</f>
        <v>Unfall/ Elektrischen Strom</v>
      </c>
      <c r="D17" s="208" t="s">
        <v>156</v>
      </c>
      <c r="E17" s="208"/>
      <c r="F17" s="208"/>
      <c r="G17" s="208"/>
      <c r="H17" s="218" t="s">
        <v>244</v>
      </c>
      <c r="I17" s="210" t="s">
        <v>245</v>
      </c>
      <c r="J17" s="210" t="s">
        <v>246</v>
      </c>
      <c r="K17" s="210"/>
      <c r="L17" s="211"/>
      <c r="M17" s="351" t="str">
        <f>CONCATENATE(D17,E17,F17,G17)</f>
        <v>2a</v>
      </c>
      <c r="N17" s="359" t="str">
        <f>IF(LEN(M17)&gt;2,"Fehler",IF(M17="","",LEFT(M17,1)))</f>
        <v>2</v>
      </c>
      <c r="P17" s="145" t="s">
        <v>177</v>
      </c>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row>
    <row r="18" spans="1:110" s="51" customFormat="1" ht="27" customHeight="1" x14ac:dyDescent="0.2">
      <c r="B18" s="348"/>
      <c r="C18" s="328"/>
      <c r="D18" s="352" t="str">
        <f>IF(N17="Fehler","Überprüfen Sie Ihre Eingabe","")</f>
        <v/>
      </c>
      <c r="E18" s="353"/>
      <c r="F18" s="353"/>
      <c r="G18" s="354"/>
      <c r="H18" s="103" t="s">
        <v>247</v>
      </c>
      <c r="I18" s="104"/>
      <c r="J18" s="104"/>
      <c r="K18" s="104"/>
      <c r="L18" s="105"/>
      <c r="M18" s="351"/>
      <c r="N18" s="359"/>
      <c r="P18" s="145" t="s">
        <v>178</v>
      </c>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row>
    <row r="19" spans="1:110" s="51" customFormat="1" ht="27" customHeight="1" x14ac:dyDescent="0.2">
      <c r="B19" s="349"/>
      <c r="C19" s="329"/>
      <c r="D19" s="355"/>
      <c r="E19" s="356"/>
      <c r="F19" s="356"/>
      <c r="G19" s="357"/>
      <c r="H19" s="62"/>
      <c r="I19" s="63"/>
      <c r="J19" s="63"/>
      <c r="K19" s="63"/>
      <c r="L19" s="71"/>
      <c r="M19" s="351"/>
      <c r="N19" s="359"/>
      <c r="P19" s="145" t="s">
        <v>179</v>
      </c>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row>
    <row r="20" spans="1:110" s="51" customFormat="1" ht="27" customHeight="1" x14ac:dyDescent="0.2">
      <c r="A20" s="51">
        <v>4</v>
      </c>
      <c r="B20" s="347" t="str">
        <f>IF(ISERROR(VLOOKUP(A20,Checkliste!$I$8:$J$247,1,FALSE)=TRUE),"",VLOOKUP(A20,Checkliste!$I$8:$J$247,2,FALSE))</f>
        <v>2.1</v>
      </c>
      <c r="C20" s="327" t="str">
        <f>IF(B20="","",VLOOKUP(B20,Checkliste!J:M,4,FALSE))</f>
        <v>Gefahrstoffe/ Gase, Dämpfe oder Aerosole</v>
      </c>
      <c r="D20" s="208" t="s">
        <v>156</v>
      </c>
      <c r="E20" s="208"/>
      <c r="F20" s="208"/>
      <c r="G20" s="208"/>
      <c r="H20" s="218" t="s">
        <v>248</v>
      </c>
      <c r="I20" s="212" t="s">
        <v>249</v>
      </c>
      <c r="J20" s="212" t="s">
        <v>246</v>
      </c>
      <c r="K20" s="212"/>
      <c r="L20" s="213"/>
      <c r="M20" s="351" t="str">
        <f>CONCATENATE(D20,E20,F20,G20)</f>
        <v>2a</v>
      </c>
      <c r="N20" s="359" t="str">
        <f>IF(LEN(M20)&gt;2,"Fehler",IF(M20="","",LEFT(M20,1)))</f>
        <v>2</v>
      </c>
      <c r="P20" s="145" t="s">
        <v>160</v>
      </c>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row>
    <row r="21" spans="1:110" s="51" customFormat="1" ht="27" customHeight="1" x14ac:dyDescent="0.2">
      <c r="B21" s="348"/>
      <c r="C21" s="328"/>
      <c r="D21" s="352" t="str">
        <f>IF(N20="Fehler","Überprüfen Sie Ihre Eingabe","")</f>
        <v/>
      </c>
      <c r="E21" s="353"/>
      <c r="F21" s="353"/>
      <c r="G21" s="354"/>
      <c r="H21" s="103" t="s">
        <v>250</v>
      </c>
      <c r="I21" s="104" t="s">
        <v>243</v>
      </c>
      <c r="J21" s="104" t="s">
        <v>216</v>
      </c>
      <c r="K21" s="104"/>
      <c r="L21" s="105"/>
      <c r="M21" s="351"/>
      <c r="N21" s="359"/>
      <c r="P21" s="145"/>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row>
    <row r="22" spans="1:110" s="51" customFormat="1" ht="27" customHeight="1" x14ac:dyDescent="0.2">
      <c r="B22" s="349"/>
      <c r="C22" s="329"/>
      <c r="D22" s="355"/>
      <c r="E22" s="356"/>
      <c r="F22" s="356"/>
      <c r="G22" s="357"/>
      <c r="H22" s="62" t="s">
        <v>252</v>
      </c>
      <c r="I22" s="63"/>
      <c r="J22" s="63"/>
      <c r="K22" s="63"/>
      <c r="L22" s="71"/>
      <c r="M22" s="351"/>
      <c r="N22" s="359"/>
      <c r="P22" s="145"/>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row>
    <row r="23" spans="1:110" s="51" customFormat="1" ht="27" customHeight="1" x14ac:dyDescent="0.2">
      <c r="A23" s="51">
        <v>5</v>
      </c>
      <c r="B23" s="347" t="str">
        <f>IF(ISERROR(VLOOKUP(A23,Checkliste!$I$8:$J$247,1,FALSE)=TRUE),"",VLOOKUP(A23,Checkliste!$I$8:$J$247,2,FALSE))</f>
        <v>2.2</v>
      </c>
      <c r="C23" s="327" t="str">
        <f>IF(B23="","",VLOOKUP(B23,Checkliste!J:M,4,FALSE))</f>
        <v>Gefahrstoffe/ Flüssigkeiten</v>
      </c>
      <c r="D23" s="208"/>
      <c r="E23" s="208" t="s">
        <v>157</v>
      </c>
      <c r="F23" s="208"/>
      <c r="G23" s="208"/>
      <c r="H23" s="218" t="s">
        <v>251</v>
      </c>
      <c r="I23" s="212"/>
      <c r="J23" s="212"/>
      <c r="K23" s="212"/>
      <c r="L23" s="213"/>
      <c r="M23" s="351" t="str">
        <f>CONCATENATE(D23,E23,F23,G23)</f>
        <v>3a</v>
      </c>
      <c r="N23" s="359" t="str">
        <f>IF(LEN(M23)&gt;2,"Fehler",IF(M23="","",LEFT(M23,1)))</f>
        <v>3</v>
      </c>
      <c r="P23" s="145"/>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row>
    <row r="24" spans="1:110" s="51" customFormat="1" ht="27" customHeight="1" x14ac:dyDescent="0.2">
      <c r="B24" s="348"/>
      <c r="C24" s="328"/>
      <c r="D24" s="352" t="str">
        <f>IF(N23="Fehler","Überprüfen Sie Ihre Eingabe","")</f>
        <v/>
      </c>
      <c r="E24" s="353"/>
      <c r="F24" s="353"/>
      <c r="G24" s="354"/>
      <c r="H24" s="103" t="s">
        <v>250</v>
      </c>
      <c r="I24" s="104"/>
      <c r="J24" s="104"/>
      <c r="K24" s="104"/>
      <c r="L24" s="105"/>
      <c r="M24" s="351"/>
      <c r="N24" s="359"/>
      <c r="P24" s="147" t="s">
        <v>161</v>
      </c>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row>
    <row r="25" spans="1:110" s="51" customFormat="1" ht="27" customHeight="1" x14ac:dyDescent="0.2">
      <c r="B25" s="349"/>
      <c r="C25" s="329"/>
      <c r="D25" s="355"/>
      <c r="E25" s="356"/>
      <c r="F25" s="356"/>
      <c r="G25" s="357"/>
      <c r="H25" s="62" t="s">
        <v>252</v>
      </c>
      <c r="I25" s="63"/>
      <c r="J25" s="63"/>
      <c r="K25" s="63"/>
      <c r="L25" s="71"/>
      <c r="M25" s="351"/>
      <c r="N25" s="359"/>
      <c r="P25" s="147" t="s">
        <v>162</v>
      </c>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row>
    <row r="26" spans="1:110" s="51" customFormat="1" ht="27" customHeight="1" x14ac:dyDescent="0.2">
      <c r="A26" s="51">
        <v>6</v>
      </c>
      <c r="B26" s="347" t="str">
        <f>IF(ISERROR(VLOOKUP(A26,Checkliste!$I$8:$J$247,1,FALSE)=TRUE),"",VLOOKUP(A26,Checkliste!$I$8:$J$247,2,FALSE))</f>
        <v>4.1</v>
      </c>
      <c r="C26" s="327" t="str">
        <f>IF(B26="","",VLOOKUP(B26,Checkliste!J:M,4,FALSE))</f>
        <v>Brand und/oder Explosion/ Brandgefährdung durch Feststoffe oder Flüssigkeiten</v>
      </c>
      <c r="D26" s="208" t="s">
        <v>156</v>
      </c>
      <c r="E26" s="208"/>
      <c r="F26" s="208"/>
      <c r="G26" s="208"/>
      <c r="H26" s="218" t="s">
        <v>253</v>
      </c>
      <c r="I26" s="212" t="s">
        <v>254</v>
      </c>
      <c r="J26" s="212" t="s">
        <v>255</v>
      </c>
      <c r="K26" s="212"/>
      <c r="L26" s="213"/>
      <c r="M26" s="351" t="str">
        <f>CONCATENATE(D26,E26,F26,G26)</f>
        <v>2a</v>
      </c>
      <c r="N26" s="359" t="str">
        <f t="shared" ref="N26:N32" si="0">IF(LEN(M26)&gt;2,"Fehler",IF(M26="","",LEFT(M26,1)))</f>
        <v>2</v>
      </c>
      <c r="P26" s="147" t="s">
        <v>163</v>
      </c>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6"/>
      <c r="CL26" s="186"/>
      <c r="CM26" s="186"/>
      <c r="CN26" s="186"/>
      <c r="CO26" s="186"/>
      <c r="CP26" s="186"/>
      <c r="CQ26" s="186"/>
      <c r="CR26" s="186"/>
      <c r="CS26" s="186"/>
      <c r="CT26" s="186"/>
      <c r="CU26" s="186"/>
      <c r="CV26" s="186"/>
      <c r="CW26" s="186"/>
      <c r="CX26" s="186"/>
      <c r="CY26" s="186"/>
      <c r="CZ26" s="186"/>
      <c r="DA26" s="186"/>
      <c r="DB26" s="186"/>
      <c r="DC26" s="186"/>
      <c r="DD26" s="186"/>
      <c r="DE26" s="186"/>
      <c r="DF26" s="186"/>
    </row>
    <row r="27" spans="1:110" s="51" customFormat="1" ht="27" customHeight="1" x14ac:dyDescent="0.2">
      <c r="B27" s="348"/>
      <c r="C27" s="328"/>
      <c r="D27" s="352" t="str">
        <f>IF(N26="Fehler","Überprüfen Sie Ihre Eingabe","")</f>
        <v/>
      </c>
      <c r="E27" s="353"/>
      <c r="F27" s="353"/>
      <c r="G27" s="354"/>
      <c r="H27" s="103" t="s">
        <v>256</v>
      </c>
      <c r="I27" s="104"/>
      <c r="J27" s="104"/>
      <c r="K27" s="104"/>
      <c r="L27" s="105"/>
      <c r="M27" s="351"/>
      <c r="N27" s="359"/>
      <c r="P27" s="147" t="s">
        <v>164</v>
      </c>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row>
    <row r="28" spans="1:110" s="51" customFormat="1" ht="27" customHeight="1" x14ac:dyDescent="0.2">
      <c r="B28" s="349"/>
      <c r="C28" s="329"/>
      <c r="D28" s="355"/>
      <c r="E28" s="356"/>
      <c r="F28" s="356"/>
      <c r="G28" s="357"/>
      <c r="H28" s="62"/>
      <c r="I28" s="63"/>
      <c r="J28" s="63"/>
      <c r="K28" s="63"/>
      <c r="L28" s="71"/>
      <c r="M28" s="351"/>
      <c r="N28" s="359"/>
      <c r="P28" s="147" t="s">
        <v>165</v>
      </c>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row>
    <row r="29" spans="1:110" s="51" customFormat="1" ht="27" customHeight="1" x14ac:dyDescent="0.2">
      <c r="A29" s="51">
        <v>7</v>
      </c>
      <c r="B29" s="347" t="str">
        <f>IF(ISERROR(VLOOKUP(A29,Checkliste!$I$8:$J$247,1,FALSE)=TRUE),"",VLOOKUP(A29,Checkliste!$I$8:$J$247,2,FALSE))</f>
        <v>4.2</v>
      </c>
      <c r="C29" s="327" t="str">
        <f>IF(B29="","",VLOOKUP(B29,Checkliste!J:M,4,FALSE))</f>
        <v>Brand und/oder Explosion/ explosionsfähiger Atmosphäre durch brennbare Gase, Aerosole oder Stäube</v>
      </c>
      <c r="D29" s="208" t="s">
        <v>155</v>
      </c>
      <c r="E29" s="208"/>
      <c r="F29" s="208"/>
      <c r="G29" s="208"/>
      <c r="H29" s="218" t="s">
        <v>253</v>
      </c>
      <c r="I29" s="212"/>
      <c r="J29" s="212"/>
      <c r="K29" s="212"/>
      <c r="L29" s="213"/>
      <c r="M29" s="351" t="str">
        <f>CONCATENATE(D29,E29,F29,G29)</f>
        <v>2b</v>
      </c>
      <c r="N29" s="359" t="str">
        <f t="shared" si="0"/>
        <v>2</v>
      </c>
      <c r="P29" s="147" t="s">
        <v>166</v>
      </c>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row>
    <row r="30" spans="1:110" s="51" customFormat="1" ht="27" customHeight="1" x14ac:dyDescent="0.2">
      <c r="B30" s="348"/>
      <c r="C30" s="328"/>
      <c r="D30" s="352" t="str">
        <f>IF(N29="Fehler","Überprüfen Sie Ihre Eingabe","")</f>
        <v/>
      </c>
      <c r="E30" s="353"/>
      <c r="F30" s="353"/>
      <c r="G30" s="354"/>
      <c r="H30" s="103" t="s">
        <v>248</v>
      </c>
      <c r="I30" s="104"/>
      <c r="J30" s="104"/>
      <c r="K30" s="104"/>
      <c r="L30" s="105"/>
      <c r="M30" s="351"/>
      <c r="N30" s="359"/>
      <c r="P30" s="147" t="s">
        <v>167</v>
      </c>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row>
    <row r="31" spans="1:110" s="51" customFormat="1" ht="27" customHeight="1" x14ac:dyDescent="0.2">
      <c r="B31" s="349"/>
      <c r="C31" s="329"/>
      <c r="D31" s="355"/>
      <c r="E31" s="356"/>
      <c r="F31" s="356"/>
      <c r="G31" s="357"/>
      <c r="H31" s="62"/>
      <c r="I31" s="63"/>
      <c r="J31" s="63"/>
      <c r="K31" s="63"/>
      <c r="L31" s="71"/>
      <c r="M31" s="351"/>
      <c r="N31" s="359"/>
      <c r="P31" s="147" t="s">
        <v>168</v>
      </c>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row>
    <row r="32" spans="1:110" s="51" customFormat="1" ht="27" customHeight="1" x14ac:dyDescent="0.2">
      <c r="A32" s="51">
        <v>8</v>
      </c>
      <c r="B32" s="347" t="str">
        <f>IF(ISERROR(VLOOKUP(A32,Checkliste!$I$8:$J$247,1,FALSE)=TRUE),"",VLOOKUP(A32,Checkliste!$I$8:$J$247,2,FALSE))</f>
        <v>4.3</v>
      </c>
      <c r="C32" s="327" t="str">
        <f>IF(B32="","",VLOOKUP(B32,Checkliste!J:M,4,FALSE))</f>
        <v>Brand und/oder Explosion/ Gefahr der Funkenentwicklung oder elektrostatischen Aufladung in explosionsgefährdeten Bereichen</v>
      </c>
      <c r="D32" s="208" t="s">
        <v>156</v>
      </c>
      <c r="E32" s="208"/>
      <c r="F32" s="208"/>
      <c r="G32" s="208"/>
      <c r="H32" s="218" t="s">
        <v>257</v>
      </c>
      <c r="I32" s="212"/>
      <c r="J32" s="212"/>
      <c r="K32" s="212"/>
      <c r="L32" s="213"/>
      <c r="M32" s="351" t="str">
        <f>CONCATENATE(D32,E32,F32,G32)</f>
        <v>2a</v>
      </c>
      <c r="N32" s="359" t="str">
        <f t="shared" si="0"/>
        <v>2</v>
      </c>
      <c r="P32" s="147" t="s">
        <v>169</v>
      </c>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row>
    <row r="33" spans="1:110" s="51" customFormat="1" ht="27" customHeight="1" x14ac:dyDescent="0.2">
      <c r="B33" s="348"/>
      <c r="C33" s="328"/>
      <c r="D33" s="352" t="str">
        <f>IF(N32="Fehler","Überprüfen Sie Ihre Eingabe","")</f>
        <v/>
      </c>
      <c r="E33" s="353"/>
      <c r="F33" s="353"/>
      <c r="G33" s="354"/>
      <c r="H33" s="103" t="s">
        <v>258</v>
      </c>
      <c r="I33" s="104"/>
      <c r="J33" s="104"/>
      <c r="K33" s="104"/>
      <c r="L33" s="105"/>
      <c r="M33" s="351"/>
      <c r="N33" s="359"/>
      <c r="P33" s="147" t="s">
        <v>170</v>
      </c>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row>
    <row r="34" spans="1:110" s="51" customFormat="1" ht="27" customHeight="1" x14ac:dyDescent="0.2">
      <c r="B34" s="349"/>
      <c r="C34" s="329"/>
      <c r="D34" s="355"/>
      <c r="E34" s="356"/>
      <c r="F34" s="356"/>
      <c r="G34" s="357"/>
      <c r="H34" s="62"/>
      <c r="I34" s="63"/>
      <c r="J34" s="63"/>
      <c r="K34" s="63"/>
      <c r="L34" s="71"/>
      <c r="M34" s="351"/>
      <c r="N34" s="359"/>
      <c r="P34" s="147" t="s">
        <v>171</v>
      </c>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row>
    <row r="35" spans="1:110" s="51" customFormat="1" ht="27" customHeight="1" x14ac:dyDescent="0.2">
      <c r="A35" s="51">
        <v>9</v>
      </c>
      <c r="B35" s="347" t="str">
        <f>IF(ISERROR(VLOOKUP(A35,Checkliste!$I$8:$J$247,1,FALSE)=TRUE),"",VLOOKUP(A35,Checkliste!$I$8:$J$247,2,FALSE))</f>
        <v>5.1</v>
      </c>
      <c r="C35" s="327" t="str">
        <f>IF(B35="","",VLOOKUP(B35,Checkliste!J:M,4,FALSE))</f>
        <v>Physikalische Einwirkungen/ Lärm</v>
      </c>
      <c r="D35" s="208" t="s">
        <v>156</v>
      </c>
      <c r="E35" s="208"/>
      <c r="F35" s="208"/>
      <c r="G35" s="208"/>
      <c r="H35" s="218" t="s">
        <v>260</v>
      </c>
      <c r="I35" s="212" t="s">
        <v>243</v>
      </c>
      <c r="J35" s="212" t="s">
        <v>216</v>
      </c>
      <c r="K35" s="212"/>
      <c r="L35" s="213"/>
      <c r="M35" s="351" t="str">
        <f>CONCATENATE(D35,E35,F35,G35)</f>
        <v>2a</v>
      </c>
      <c r="N35" s="359" t="str">
        <f>IF(LEN(M35)&gt;2,"Fehler",IF(M35="","",LEFT(M35,1)))</f>
        <v>2</v>
      </c>
      <c r="P35" s="147" t="s">
        <v>172</v>
      </c>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row>
    <row r="36" spans="1:110" s="51" customFormat="1" ht="27" customHeight="1" x14ac:dyDescent="0.2">
      <c r="B36" s="348"/>
      <c r="C36" s="328"/>
      <c r="D36" s="352" t="str">
        <f>IF(N35="Fehler","Überprüfen Sie Ihre Eingabe","")</f>
        <v/>
      </c>
      <c r="E36" s="353"/>
      <c r="F36" s="353"/>
      <c r="G36" s="354"/>
      <c r="H36" s="103" t="s">
        <v>259</v>
      </c>
      <c r="I36" s="104"/>
      <c r="J36" s="104"/>
      <c r="K36" s="104"/>
      <c r="L36" s="105"/>
      <c r="M36" s="351"/>
      <c r="N36" s="359"/>
      <c r="P36" s="148" t="s">
        <v>173</v>
      </c>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row>
    <row r="37" spans="1:110" s="51" customFormat="1" ht="27" customHeight="1" x14ac:dyDescent="0.2">
      <c r="B37" s="349"/>
      <c r="C37" s="329"/>
      <c r="D37" s="355"/>
      <c r="E37" s="356"/>
      <c r="F37" s="356"/>
      <c r="G37" s="357"/>
      <c r="H37" s="62" t="s">
        <v>261</v>
      </c>
      <c r="I37" s="63" t="s">
        <v>262</v>
      </c>
      <c r="J37" s="63" t="s">
        <v>246</v>
      </c>
      <c r="K37" s="63"/>
      <c r="L37" s="71"/>
      <c r="M37" s="351"/>
      <c r="N37" s="359"/>
      <c r="P37" s="148" t="s">
        <v>174</v>
      </c>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row>
    <row r="38" spans="1:110" s="51" customFormat="1" ht="27" customHeight="1" x14ac:dyDescent="0.2">
      <c r="A38" s="51">
        <v>10</v>
      </c>
      <c r="B38" s="347" t="str">
        <f>IF(ISERROR(VLOOKUP(A38,Checkliste!$I$8:$J$247,1,FALSE)=TRUE),"",VLOOKUP(A38,Checkliste!$I$8:$J$247,2,FALSE))</f>
        <v>5.4</v>
      </c>
      <c r="C38" s="327" t="str">
        <f>IF(B38="","",VLOOKUP(B38,Checkliste!J:M,4,FALSE))</f>
        <v>Physikalische Einwirkungen/ sonstige physikalische Einwirkungen                                                                                                                  (z.B. nicht-ionis. Strahlung, Vibration, Über-/Unterdruck, Infra-/Ultraschall)</v>
      </c>
      <c r="D38" s="208" t="s">
        <v>156</v>
      </c>
      <c r="E38" s="208"/>
      <c r="F38" s="208"/>
      <c r="G38" s="208"/>
      <c r="H38" s="218" t="s">
        <v>260</v>
      </c>
      <c r="I38" s="212"/>
      <c r="J38" s="212"/>
      <c r="K38" s="212"/>
      <c r="L38" s="213"/>
      <c r="M38" s="351" t="str">
        <f>CONCATENATE(D38,E38,F38,G38)</f>
        <v>2a</v>
      </c>
      <c r="N38" s="359" t="str">
        <f>IF(LEN(M38)&gt;2,"Fehler",IF(M38="","",LEFT(M38,1)))</f>
        <v>2</v>
      </c>
      <c r="P38" s="148" t="s">
        <v>175</v>
      </c>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row>
    <row r="39" spans="1:110" s="51" customFormat="1" ht="27" customHeight="1" x14ac:dyDescent="0.2">
      <c r="B39" s="348"/>
      <c r="C39" s="328"/>
      <c r="D39" s="352" t="str">
        <f>IF(N38="Fehler","Überprüfen Sie Ihre Eingabe","")</f>
        <v/>
      </c>
      <c r="E39" s="353"/>
      <c r="F39" s="353"/>
      <c r="G39" s="354"/>
      <c r="H39" s="103" t="s">
        <v>263</v>
      </c>
      <c r="I39" s="104" t="s">
        <v>249</v>
      </c>
      <c r="J39" s="104" t="s">
        <v>264</v>
      </c>
      <c r="K39" s="104"/>
      <c r="L39" s="105"/>
      <c r="M39" s="351"/>
      <c r="N39" s="359"/>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row>
    <row r="40" spans="1:110" s="51" customFormat="1" ht="27" customHeight="1" x14ac:dyDescent="0.2">
      <c r="B40" s="349"/>
      <c r="C40" s="329"/>
      <c r="D40" s="355"/>
      <c r="E40" s="356"/>
      <c r="F40" s="356"/>
      <c r="G40" s="357"/>
      <c r="H40" s="62"/>
      <c r="I40" s="63"/>
      <c r="J40" s="63"/>
      <c r="K40" s="63"/>
      <c r="L40" s="71"/>
      <c r="M40" s="351"/>
      <c r="N40" s="359"/>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row>
    <row r="41" spans="1:110" s="51" customFormat="1" ht="27" customHeight="1" x14ac:dyDescent="0.2">
      <c r="A41" s="51">
        <v>11</v>
      </c>
      <c r="B41" s="347" t="str">
        <f>IF(ISERROR(VLOOKUP(A41,Checkliste!$I$8:$J$247,1,FALSE)=TRUE),"",VLOOKUP(A41,Checkliste!$I$8:$J$247,2,FALSE))</f>
        <v>6.1</v>
      </c>
      <c r="C41" s="327" t="str">
        <f>IF(B41="","",VLOOKUP(B41,Checkliste!J:M,4,FALSE))</f>
        <v>Arbeitsumgebungsbedingungen/ regelmäßiges Arbeiten im Freien oder in kalten oder überhitzten Räumen</v>
      </c>
      <c r="D41" s="208"/>
      <c r="E41" s="208" t="s">
        <v>157</v>
      </c>
      <c r="F41" s="208"/>
      <c r="G41" s="208"/>
      <c r="H41" s="218" t="s">
        <v>265</v>
      </c>
      <c r="I41" s="212" t="s">
        <v>249</v>
      </c>
      <c r="J41" s="212" t="s">
        <v>266</v>
      </c>
      <c r="K41" s="212"/>
      <c r="L41" s="213"/>
      <c r="M41" s="351" t="str">
        <f>CONCATENATE(D41,E41,F41,G41)</f>
        <v>3a</v>
      </c>
      <c r="N41" s="359" t="str">
        <f>IF(LEN(M41)&gt;2,"Fehler",IF(M41="","",LEFT(M41,1)))</f>
        <v>3</v>
      </c>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row>
    <row r="42" spans="1:110" s="51" customFormat="1" ht="27" customHeight="1" x14ac:dyDescent="0.2">
      <c r="B42" s="348"/>
      <c r="C42" s="328"/>
      <c r="D42" s="352" t="str">
        <f>IF(N41="Fehler","Überprüfen Sie Ihre Eingabe","")</f>
        <v/>
      </c>
      <c r="E42" s="353"/>
      <c r="F42" s="353"/>
      <c r="G42" s="354"/>
      <c r="H42" s="103"/>
      <c r="I42" s="104"/>
      <c r="J42" s="104"/>
      <c r="K42" s="104"/>
      <c r="L42" s="105"/>
      <c r="M42" s="351"/>
      <c r="N42" s="359"/>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row>
    <row r="43" spans="1:110" s="51" customFormat="1" ht="27" customHeight="1" x14ac:dyDescent="0.2">
      <c r="B43" s="349"/>
      <c r="C43" s="329"/>
      <c r="D43" s="355"/>
      <c r="E43" s="356"/>
      <c r="F43" s="356"/>
      <c r="G43" s="357"/>
      <c r="H43" s="62"/>
      <c r="I43" s="63"/>
      <c r="J43" s="63"/>
      <c r="K43" s="63"/>
      <c r="L43" s="71"/>
      <c r="M43" s="351"/>
      <c r="N43" s="359"/>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row>
    <row r="44" spans="1:110" s="51" customFormat="1" ht="27" customHeight="1" x14ac:dyDescent="0.2">
      <c r="A44" s="51">
        <v>12</v>
      </c>
      <c r="B44" s="347" t="str">
        <f>IF(ISERROR(VLOOKUP(A44,Checkliste!$I$8:$J$247,1,FALSE)=TRUE),"",VLOOKUP(A44,Checkliste!$I$8:$J$247,2,FALSE))</f>
        <v>6.2</v>
      </c>
      <c r="C44" s="327" t="str">
        <f>IF(B44="","",VLOOKUP(B44,Checkliste!J:M,4,FALSE))</f>
        <v>Arbeitsumgebungsbedingungen/ für die Tätigkeit unangemessene Beleuchtung am Arbeitsplatz</v>
      </c>
      <c r="D44" s="208"/>
      <c r="E44" s="208" t="s">
        <v>157</v>
      </c>
      <c r="F44" s="208"/>
      <c r="G44" s="208"/>
      <c r="H44" s="218" t="s">
        <v>267</v>
      </c>
      <c r="I44" s="212" t="s">
        <v>268</v>
      </c>
      <c r="J44" s="212" t="s">
        <v>246</v>
      </c>
      <c r="K44" s="212"/>
      <c r="L44" s="213"/>
      <c r="M44" s="351" t="str">
        <f>CONCATENATE(D44,E44,F44,G44)</f>
        <v>3a</v>
      </c>
      <c r="N44" s="359" t="str">
        <f>IF(LEN(M44)&gt;2,"Fehler",IF(M44="","",LEFT(M44,1)))</f>
        <v>3</v>
      </c>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row>
    <row r="45" spans="1:110" s="51" customFormat="1" ht="27" customHeight="1" x14ac:dyDescent="0.2">
      <c r="B45" s="348"/>
      <c r="C45" s="328"/>
      <c r="D45" s="352" t="str">
        <f>IF(N44="Fehler","Überprüfen Sie Ihre Eingabe","")</f>
        <v/>
      </c>
      <c r="E45" s="353"/>
      <c r="F45" s="353"/>
      <c r="G45" s="354"/>
      <c r="H45" s="103"/>
      <c r="I45" s="104"/>
      <c r="J45" s="104"/>
      <c r="K45" s="104"/>
      <c r="L45" s="105"/>
      <c r="M45" s="351"/>
      <c r="N45" s="359"/>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row>
    <row r="46" spans="1:110" s="51" customFormat="1" ht="27" customHeight="1" x14ac:dyDescent="0.2">
      <c r="B46" s="349"/>
      <c r="C46" s="329"/>
      <c r="D46" s="355"/>
      <c r="E46" s="356"/>
      <c r="F46" s="356"/>
      <c r="G46" s="357"/>
      <c r="H46" s="62"/>
      <c r="I46" s="63"/>
      <c r="J46" s="63"/>
      <c r="K46" s="63"/>
      <c r="L46" s="71"/>
      <c r="M46" s="351"/>
      <c r="N46" s="359"/>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row>
    <row r="47" spans="1:110" s="51" customFormat="1" ht="27" customHeight="1" x14ac:dyDescent="0.2">
      <c r="A47" s="51">
        <v>13</v>
      </c>
      <c r="B47" s="347" t="str">
        <f>IF(ISERROR(VLOOKUP(A47,Checkliste!$I$8:$J$247,1,FALSE)=TRUE),"",VLOOKUP(A47,Checkliste!$I$8:$J$247,2,FALSE))</f>
        <v>6.4</v>
      </c>
      <c r="C47" s="327" t="str">
        <f>IF(B47="","",VLOOKUP(B47,Checkliste!J:M,4,FALSE))</f>
        <v>Arbeitsumgebungsbedingungen/ Platzmangel</v>
      </c>
      <c r="D47" s="208"/>
      <c r="E47" s="208" t="s">
        <v>157</v>
      </c>
      <c r="F47" s="208"/>
      <c r="G47" s="208"/>
      <c r="H47" s="218" t="s">
        <v>269</v>
      </c>
      <c r="I47" s="210"/>
      <c r="J47" s="210"/>
      <c r="K47" s="210"/>
      <c r="L47" s="211"/>
      <c r="M47" s="351" t="str">
        <f>CONCATENATE(D47,E47,F47,G47)</f>
        <v>3a</v>
      </c>
      <c r="N47" s="359" t="str">
        <f>IF(LEN(M47)&gt;2,"Fehler",IF(M47="","",LEFT(M47,1)))</f>
        <v>3</v>
      </c>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row>
    <row r="48" spans="1:110" s="51" customFormat="1" ht="27" customHeight="1" x14ac:dyDescent="0.2">
      <c r="B48" s="348"/>
      <c r="C48" s="328"/>
      <c r="D48" s="352" t="str">
        <f>IF(N47="Fehler","Überprüfen Sie Ihre Eingabe","")</f>
        <v/>
      </c>
      <c r="E48" s="353"/>
      <c r="F48" s="353"/>
      <c r="G48" s="354"/>
      <c r="H48" s="103" t="s">
        <v>270</v>
      </c>
      <c r="I48" s="104"/>
      <c r="J48" s="104"/>
      <c r="K48" s="104"/>
      <c r="L48" s="105"/>
      <c r="M48" s="351"/>
      <c r="N48" s="359"/>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row>
    <row r="49" spans="1:110" s="51" customFormat="1" ht="27" customHeight="1" x14ac:dyDescent="0.2">
      <c r="B49" s="349"/>
      <c r="C49" s="329"/>
      <c r="D49" s="355"/>
      <c r="E49" s="356"/>
      <c r="F49" s="356"/>
      <c r="G49" s="357"/>
      <c r="H49" s="62"/>
      <c r="I49" s="63"/>
      <c r="J49" s="63"/>
      <c r="K49" s="63"/>
      <c r="L49" s="71"/>
      <c r="M49" s="351"/>
      <c r="N49" s="359"/>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row>
    <row r="50" spans="1:110" s="51" customFormat="1" ht="27" customHeight="1" x14ac:dyDescent="0.2">
      <c r="A50" s="51">
        <v>14</v>
      </c>
      <c r="B50" s="347" t="str">
        <f>IF(ISERROR(VLOOKUP(A50,Checkliste!$I$8:$J$247,1,FALSE)=TRUE),"",VLOOKUP(A50,Checkliste!$I$8:$J$247,2,FALSE))</f>
        <v>7.1</v>
      </c>
      <c r="C50" s="327" t="str">
        <f>IF(B50="","",VLOOKUP(B50,Checkliste!J:M,4,FALSE))</f>
        <v>Physische Belastungen, Arbeitsschwere/ körperlich schwere Arbeit, wiederholte Handhabung von Lasten ab 10 kg</v>
      </c>
      <c r="D50" s="208"/>
      <c r="E50" s="208" t="s">
        <v>177</v>
      </c>
      <c r="F50" s="208"/>
      <c r="G50" s="208"/>
      <c r="H50" s="218" t="s">
        <v>271</v>
      </c>
      <c r="I50" s="212"/>
      <c r="J50" s="212"/>
      <c r="K50" s="212"/>
      <c r="L50" s="213"/>
      <c r="M50" s="351" t="str">
        <f>CONCATENATE(D50,E50,F50,G50)</f>
        <v>4a</v>
      </c>
      <c r="N50" s="359" t="str">
        <f>IF(LEN(M50)&gt;2,"Fehler",IF(M50="","",LEFT(M50,1)))</f>
        <v>4</v>
      </c>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row>
    <row r="51" spans="1:110" s="51" customFormat="1" ht="27" customHeight="1" x14ac:dyDescent="0.2">
      <c r="B51" s="348"/>
      <c r="C51" s="328"/>
      <c r="D51" s="352" t="str">
        <f>IF(N50="Fehler","Überprüfen Sie Ihre Eingabe","")</f>
        <v/>
      </c>
      <c r="E51" s="353"/>
      <c r="F51" s="353"/>
      <c r="G51" s="354"/>
      <c r="H51" s="103" t="s">
        <v>272</v>
      </c>
      <c r="I51" s="104"/>
      <c r="J51" s="104"/>
      <c r="K51" s="104"/>
      <c r="L51" s="105"/>
      <c r="M51" s="351"/>
      <c r="N51" s="359"/>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row>
    <row r="52" spans="1:110" s="51" customFormat="1" ht="27" customHeight="1" x14ac:dyDescent="0.2">
      <c r="B52" s="349"/>
      <c r="C52" s="329"/>
      <c r="D52" s="355"/>
      <c r="E52" s="356"/>
      <c r="F52" s="356"/>
      <c r="G52" s="357"/>
      <c r="H52" s="62" t="s">
        <v>273</v>
      </c>
      <c r="I52" s="63" t="s">
        <v>274</v>
      </c>
      <c r="J52" s="63" t="s">
        <v>264</v>
      </c>
      <c r="K52" s="63"/>
      <c r="L52" s="71"/>
      <c r="M52" s="351"/>
      <c r="N52" s="359"/>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row>
    <row r="53" spans="1:110" s="51" customFormat="1" ht="27" customHeight="1" x14ac:dyDescent="0.2">
      <c r="A53" s="51">
        <v>15</v>
      </c>
      <c r="B53" s="347" t="str">
        <f>IF(ISERROR(VLOOKUP(A53,Checkliste!$I$8:$J$247,1,FALSE)=TRUE),"",VLOOKUP(A53,Checkliste!$I$8:$J$247,2,FALSE))</f>
        <v>8.1</v>
      </c>
      <c r="C53" s="327" t="str">
        <f>IF(B53="","",VLOOKUP(B53,Checkliste!J:M,4,FALSE))</f>
        <v>Sonstige Gefährdungen/Belastungen, typische Merkmale und Kennzeichen für die Tätigkeit/ Persönliche Schutzausrüstung: Tragen von Atemschutzmasken;
 Rö-schürzen; Gehörschutz etc. für länger als 10 Min. am Stück;
regelmäßig Tragen von  Sicherheitsschuhe/-Stiefel</v>
      </c>
      <c r="D53" s="208"/>
      <c r="E53" s="208" t="s">
        <v>158</v>
      </c>
      <c r="F53" s="208"/>
      <c r="G53" s="208"/>
      <c r="H53" s="218" t="s">
        <v>275</v>
      </c>
      <c r="I53" s="212"/>
      <c r="J53" s="212"/>
      <c r="K53" s="212"/>
      <c r="L53" s="213"/>
      <c r="M53" s="351" t="str">
        <f>CONCATENATE(D53,E53,F53,G53)</f>
        <v>3b</v>
      </c>
      <c r="N53" s="359" t="str">
        <f>IF(LEN(M53)&gt;2,"Fehler",IF(M53="","",LEFT(M53,1)))</f>
        <v>3</v>
      </c>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row>
    <row r="54" spans="1:110" s="51" customFormat="1" ht="27" customHeight="1" x14ac:dyDescent="0.2">
      <c r="B54" s="348"/>
      <c r="C54" s="328"/>
      <c r="D54" s="352" t="str">
        <f>IF(N53="Fehler","Überprüfen Sie Ihre Eingabe","")</f>
        <v/>
      </c>
      <c r="E54" s="353"/>
      <c r="F54" s="353"/>
      <c r="G54" s="354"/>
      <c r="H54" s="103" t="s">
        <v>276</v>
      </c>
      <c r="I54" s="104"/>
      <c r="J54" s="104"/>
      <c r="K54" s="104"/>
      <c r="L54" s="105"/>
      <c r="M54" s="351"/>
      <c r="N54" s="359"/>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row>
    <row r="55" spans="1:110" s="51" customFormat="1" ht="27" customHeight="1" x14ac:dyDescent="0.2">
      <c r="B55" s="349"/>
      <c r="C55" s="329"/>
      <c r="D55" s="355"/>
      <c r="E55" s="356"/>
      <c r="F55" s="356"/>
      <c r="G55" s="357"/>
      <c r="H55" s="62"/>
      <c r="I55" s="63"/>
      <c r="J55" s="63"/>
      <c r="K55" s="63"/>
      <c r="L55" s="71"/>
      <c r="M55" s="351"/>
      <c r="N55" s="359"/>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row>
    <row r="56" spans="1:110" s="51" customFormat="1" ht="27" customHeight="1" x14ac:dyDescent="0.2">
      <c r="A56" s="51">
        <v>16</v>
      </c>
      <c r="B56" s="347" t="str">
        <f>IF(ISERROR(VLOOKUP(A56,Checkliste!$I$8:$J$247,1,FALSE)=TRUE),"",VLOOKUP(A56,Checkliste!$I$8:$J$247,2,FALSE))</f>
        <v>8.2</v>
      </c>
      <c r="C56" s="327" t="str">
        <f>IF(B56="","",VLOOKUP(B56,Checkliste!J:M,4,FALSE))</f>
        <v>Sonstige Gefährdungen/Belastungen, typische Merkmale und Kennzeichen für die Tätigkeit/ Hautbelastung durch Feuchtarbeit                                                                                    (z.B. täglich häufiges Händewaschen, mehrstündiges Handschuhtragen)</v>
      </c>
      <c r="D56" s="208"/>
      <c r="E56" s="208" t="s">
        <v>157</v>
      </c>
      <c r="F56" s="208"/>
      <c r="G56" s="208"/>
      <c r="H56" s="218" t="s">
        <v>277</v>
      </c>
      <c r="I56" s="212"/>
      <c r="J56" s="212"/>
      <c r="K56" s="212"/>
      <c r="L56" s="213"/>
      <c r="M56" s="351" t="str">
        <f>CONCATENATE(D56,E56,F56,G56)</f>
        <v>3a</v>
      </c>
      <c r="N56" s="359" t="str">
        <f>IF(LEN(M56)&gt;2,"Fehler",IF(M56="","",LEFT(M56,1)))</f>
        <v>3</v>
      </c>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row>
    <row r="57" spans="1:110" s="51" customFormat="1" ht="27" customHeight="1" x14ac:dyDescent="0.2">
      <c r="B57" s="348"/>
      <c r="C57" s="328"/>
      <c r="D57" s="352" t="str">
        <f>IF(N56="Fehler","Überprüfen Sie Ihre Eingabe","")</f>
        <v/>
      </c>
      <c r="E57" s="353"/>
      <c r="F57" s="353"/>
      <c r="G57" s="354"/>
      <c r="H57" s="103" t="s">
        <v>278</v>
      </c>
      <c r="I57" s="104"/>
      <c r="J57" s="104"/>
      <c r="K57" s="104"/>
      <c r="L57" s="105"/>
      <c r="M57" s="351"/>
      <c r="N57" s="359"/>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row>
    <row r="58" spans="1:110" s="51" customFormat="1" ht="27" customHeight="1" x14ac:dyDescent="0.2">
      <c r="B58" s="349"/>
      <c r="C58" s="329"/>
      <c r="D58" s="355"/>
      <c r="E58" s="356"/>
      <c r="F58" s="356"/>
      <c r="G58" s="357"/>
      <c r="H58" s="62"/>
      <c r="I58" s="63"/>
      <c r="J58" s="63"/>
      <c r="K58" s="63"/>
      <c r="L58" s="71"/>
      <c r="M58" s="351"/>
      <c r="N58" s="359"/>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row>
    <row r="59" spans="1:110" s="51" customFormat="1" ht="27" customHeight="1" x14ac:dyDescent="0.2">
      <c r="A59" s="51">
        <v>17</v>
      </c>
      <c r="B59" s="347" t="str">
        <f>IF(ISERROR(VLOOKUP(A59,Checkliste!$I$8:$J$247,1,FALSE)=TRUE),"",VLOOKUP(A59,Checkliste!$I$8:$J$247,2,FALSE))</f>
        <v>8.4</v>
      </c>
      <c r="C59" s="327" t="str">
        <f>IF(B59="","",VLOOKUP(B59,Checkliste!J:M,4,FALSE))</f>
        <v>Sonstige Gefährdungen/Belastungen, typische Merkmale und Kennzeichen für die Tätigkeit/ Erschwerte Handhabbarkeit von Arbeitsmitteln (z. B. Arbeitsgeräte oder Software veraltet, defekt oder gestört)</v>
      </c>
      <c r="D59" s="208"/>
      <c r="E59" s="208" t="s">
        <v>177</v>
      </c>
      <c r="F59" s="208"/>
      <c r="G59" s="208"/>
      <c r="H59" s="218" t="s">
        <v>279</v>
      </c>
      <c r="I59" s="212"/>
      <c r="J59" s="212"/>
      <c r="K59" s="212"/>
      <c r="L59" s="213"/>
      <c r="M59" s="351" t="str">
        <f>CONCATENATE(D59,E59,F59,G59)</f>
        <v>4a</v>
      </c>
      <c r="N59" s="359" t="str">
        <f>IF(LEN(M59)&gt;2,"Fehler",IF(M59="","",LEFT(M59,1)))</f>
        <v>4</v>
      </c>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row>
    <row r="60" spans="1:110" s="51" customFormat="1" ht="27" customHeight="1" x14ac:dyDescent="0.2">
      <c r="B60" s="348"/>
      <c r="C60" s="328"/>
      <c r="D60" s="352" t="str">
        <f>IF(N59="Fehler","Überprüfen Sie Ihre Eingabe","")</f>
        <v/>
      </c>
      <c r="E60" s="353"/>
      <c r="F60" s="353"/>
      <c r="G60" s="354"/>
      <c r="H60" s="103" t="s">
        <v>280</v>
      </c>
      <c r="I60" s="104"/>
      <c r="J60" s="104"/>
      <c r="K60" s="104"/>
      <c r="L60" s="105"/>
      <c r="M60" s="351"/>
      <c r="N60" s="359"/>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row>
    <row r="61" spans="1:110" s="51" customFormat="1" ht="27" customHeight="1" x14ac:dyDescent="0.2">
      <c r="B61" s="349"/>
      <c r="C61" s="329"/>
      <c r="D61" s="355"/>
      <c r="E61" s="356"/>
      <c r="F61" s="356"/>
      <c r="G61" s="357"/>
      <c r="H61" s="62"/>
      <c r="I61" s="63"/>
      <c r="J61" s="63"/>
      <c r="K61" s="63"/>
      <c r="L61" s="71"/>
      <c r="M61" s="351"/>
      <c r="N61" s="359"/>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row>
    <row r="62" spans="1:110" s="51" customFormat="1" ht="27" customHeight="1" x14ac:dyDescent="0.2">
      <c r="A62" s="51">
        <v>18</v>
      </c>
      <c r="B62" s="347" t="str">
        <f>IF(ISERROR(VLOOKUP(A62,Checkliste!$I$8:$J$247,1,FALSE)=TRUE),"",VLOOKUP(A62,Checkliste!$I$8:$J$247,2,FALSE))</f>
        <v>8.7</v>
      </c>
      <c r="C62" s="327" t="str">
        <f>IF(B62="","",VLOOKUP(B62,Checkliste!J:M,4,FALSE))</f>
        <v>Sonstige Gefährdungen/Belastungen, typische Merkmale und Kennzeichen für die Tätigkeit/ Arbeitsorganisation: wiederholt störende Unterbrechungen bei der Arbeit;</v>
      </c>
      <c r="D62" s="208"/>
      <c r="E62" s="208" t="s">
        <v>157</v>
      </c>
      <c r="F62" s="208"/>
      <c r="G62" s="208"/>
      <c r="H62" s="218" t="s">
        <v>281</v>
      </c>
      <c r="I62" s="212"/>
      <c r="J62" s="212"/>
      <c r="K62" s="212"/>
      <c r="L62" s="213"/>
      <c r="M62" s="351" t="str">
        <f>CONCATENATE(D62,E62,F62,G62)</f>
        <v>3a</v>
      </c>
      <c r="N62" s="359" t="str">
        <f>IF(LEN(M62)&gt;2,"Fehler",IF(M62="","",LEFT(M62,1)))</f>
        <v>3</v>
      </c>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row>
    <row r="63" spans="1:110" s="51" customFormat="1" ht="27" customHeight="1" x14ac:dyDescent="0.2">
      <c r="B63" s="348"/>
      <c r="C63" s="328"/>
      <c r="D63" s="352" t="str">
        <f>IF(N62="Fehler","Überprüfen Sie Ihre Eingabe","")</f>
        <v/>
      </c>
      <c r="E63" s="353"/>
      <c r="F63" s="353"/>
      <c r="G63" s="354"/>
      <c r="H63" s="103" t="s">
        <v>282</v>
      </c>
      <c r="I63" s="104" t="s">
        <v>243</v>
      </c>
      <c r="J63" s="104" t="s">
        <v>216</v>
      </c>
      <c r="K63" s="104"/>
      <c r="L63" s="105"/>
      <c r="M63" s="351"/>
      <c r="N63" s="359"/>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row>
    <row r="64" spans="1:110" s="51" customFormat="1" ht="27" customHeight="1" x14ac:dyDescent="0.2">
      <c r="B64" s="349"/>
      <c r="C64" s="329"/>
      <c r="D64" s="355"/>
      <c r="E64" s="356"/>
      <c r="F64" s="356"/>
      <c r="G64" s="357"/>
      <c r="H64" s="62" t="s">
        <v>283</v>
      </c>
      <c r="I64" s="63" t="s">
        <v>249</v>
      </c>
      <c r="J64" s="63" t="s">
        <v>266</v>
      </c>
      <c r="K64" s="63"/>
      <c r="L64" s="71"/>
      <c r="M64" s="351"/>
      <c r="N64" s="359"/>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row>
    <row r="65" spans="1:110" s="51" customFormat="1" ht="27" customHeight="1" x14ac:dyDescent="0.2">
      <c r="A65" s="51">
        <v>19</v>
      </c>
      <c r="B65" s="347" t="str">
        <f>IF(ISERROR(VLOOKUP(A65,Checkliste!$I$8:$J$247,1,FALSE)=TRUE),"",VLOOKUP(A65,Checkliste!$I$8:$J$247,2,FALSE))</f>
        <v/>
      </c>
      <c r="C65" s="327" t="str">
        <f>IF(B65="","",VLOOKUP(B65,Checkliste!J:M,4,FALSE))</f>
        <v/>
      </c>
      <c r="D65" s="208"/>
      <c r="E65" s="208"/>
      <c r="F65" s="208"/>
      <c r="G65" s="208"/>
      <c r="H65" s="218"/>
      <c r="I65" s="212"/>
      <c r="J65" s="212"/>
      <c r="K65" s="212"/>
      <c r="L65" s="213"/>
      <c r="M65" s="351" t="str">
        <f>CONCATENATE(D65,E65,F65,G65)</f>
        <v/>
      </c>
      <c r="N65" s="359" t="str">
        <f>IF(LEN(M65)&gt;2,"Fehler",IF(M65="","",LEFT(M65,1)))</f>
        <v/>
      </c>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row>
    <row r="66" spans="1:110" s="51" customFormat="1" ht="27" customHeight="1" x14ac:dyDescent="0.2">
      <c r="B66" s="348"/>
      <c r="C66" s="328"/>
      <c r="D66" s="352" t="str">
        <f>IF(N65="Fehler","Überprüfen Sie Ihre Eingabe","")</f>
        <v/>
      </c>
      <c r="E66" s="353"/>
      <c r="F66" s="353"/>
      <c r="G66" s="354"/>
      <c r="H66" s="103"/>
      <c r="I66" s="104"/>
      <c r="J66" s="104"/>
      <c r="K66" s="104"/>
      <c r="L66" s="105"/>
      <c r="M66" s="351"/>
      <c r="N66" s="359"/>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row>
    <row r="67" spans="1:110" s="51" customFormat="1" ht="27" customHeight="1" x14ac:dyDescent="0.2">
      <c r="B67" s="349"/>
      <c r="C67" s="329"/>
      <c r="D67" s="355"/>
      <c r="E67" s="356"/>
      <c r="F67" s="356"/>
      <c r="G67" s="357"/>
      <c r="H67" s="62"/>
      <c r="I67" s="63"/>
      <c r="J67" s="63"/>
      <c r="K67" s="63"/>
      <c r="L67" s="71"/>
      <c r="M67" s="351"/>
      <c r="N67" s="359"/>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row>
    <row r="68" spans="1:110" s="51" customFormat="1" ht="27" customHeight="1" x14ac:dyDescent="0.2">
      <c r="A68" s="51">
        <v>20</v>
      </c>
      <c r="B68" s="347" t="str">
        <f>IF(ISERROR(VLOOKUP(A68,Checkliste!$I$8:$J$247,1,FALSE)=TRUE),"",VLOOKUP(A68,Checkliste!$I$8:$J$247,2,FALSE))</f>
        <v/>
      </c>
      <c r="C68" s="327" t="str">
        <f>IF(B68="","",VLOOKUP(B68,Checkliste!J:M,4,FALSE))</f>
        <v/>
      </c>
      <c r="D68" s="208"/>
      <c r="E68" s="208"/>
      <c r="F68" s="208"/>
      <c r="G68" s="208"/>
      <c r="H68" s="219"/>
      <c r="I68" s="214"/>
      <c r="J68" s="214"/>
      <c r="K68" s="214"/>
      <c r="L68" s="215"/>
      <c r="M68" s="351" t="str">
        <f>CONCATENATE(D68,E68,F68,G68)</f>
        <v/>
      </c>
      <c r="N68" s="359" t="str">
        <f>IF(LEN(M68)&gt;2,"Fehler",IF(M68="","",LEFT(M68,1)))</f>
        <v/>
      </c>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row>
    <row r="69" spans="1:110" s="51" customFormat="1" ht="27" customHeight="1" x14ac:dyDescent="0.2">
      <c r="B69" s="348"/>
      <c r="C69" s="328"/>
      <c r="D69" s="352" t="str">
        <f>IF(N68="Fehler","Überprüfen Sie Ihre Eingabe","")</f>
        <v/>
      </c>
      <c r="E69" s="353"/>
      <c r="F69" s="353"/>
      <c r="G69" s="354"/>
      <c r="H69" s="103"/>
      <c r="I69" s="104"/>
      <c r="J69" s="104"/>
      <c r="K69" s="104"/>
      <c r="L69" s="105"/>
      <c r="M69" s="351"/>
      <c r="N69" s="359"/>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row>
    <row r="70" spans="1:110" s="51" customFormat="1" ht="27" customHeight="1" x14ac:dyDescent="0.2">
      <c r="B70" s="349"/>
      <c r="C70" s="329"/>
      <c r="D70" s="355"/>
      <c r="E70" s="356"/>
      <c r="F70" s="356"/>
      <c r="G70" s="357"/>
      <c r="H70" s="62"/>
      <c r="I70" s="63"/>
      <c r="J70" s="63"/>
      <c r="K70" s="63"/>
      <c r="L70" s="71"/>
      <c r="M70" s="351"/>
      <c r="N70" s="359"/>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row>
    <row r="71" spans="1:110" s="51" customFormat="1" ht="27" customHeight="1" x14ac:dyDescent="0.2">
      <c r="A71" s="51">
        <v>21</v>
      </c>
      <c r="B71" s="347" t="str">
        <f>IF(ISERROR(VLOOKUP(A71,Checkliste!$I$8:$J$247,1,FALSE)=TRUE),"",VLOOKUP(A71,Checkliste!$I$8:$J$247,2,FALSE))</f>
        <v/>
      </c>
      <c r="C71" s="327" t="str">
        <f>IF(B71="","",VLOOKUP(B71,Checkliste!J:M,4,FALSE))</f>
        <v/>
      </c>
      <c r="D71" s="208"/>
      <c r="E71" s="208"/>
      <c r="F71" s="208"/>
      <c r="G71" s="208"/>
      <c r="H71" s="219"/>
      <c r="I71" s="210"/>
      <c r="J71" s="210"/>
      <c r="K71" s="210"/>
      <c r="L71" s="211"/>
      <c r="M71" s="351" t="str">
        <f>CONCATENATE(D71,E71,F71,G71)</f>
        <v/>
      </c>
      <c r="N71" s="359" t="str">
        <f>IF(LEN(M71)&gt;2,"Fehler",IF(M71="","",LEFT(M71,1)))</f>
        <v/>
      </c>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row>
    <row r="72" spans="1:110" s="51" customFormat="1" ht="27" customHeight="1" x14ac:dyDescent="0.2">
      <c r="B72" s="348"/>
      <c r="C72" s="328"/>
      <c r="D72" s="352" t="str">
        <f>IF(N71="Fehler","Überprüfen Sie Ihre Eingabe","")</f>
        <v/>
      </c>
      <c r="E72" s="353"/>
      <c r="F72" s="353"/>
      <c r="G72" s="354"/>
      <c r="H72" s="103"/>
      <c r="I72" s="104"/>
      <c r="J72" s="104"/>
      <c r="K72" s="104"/>
      <c r="L72" s="105"/>
      <c r="M72" s="351"/>
      <c r="N72" s="359"/>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row>
    <row r="73" spans="1:110" s="51" customFormat="1" ht="27" customHeight="1" x14ac:dyDescent="0.2">
      <c r="B73" s="349"/>
      <c r="C73" s="329"/>
      <c r="D73" s="355"/>
      <c r="E73" s="356"/>
      <c r="F73" s="356"/>
      <c r="G73" s="357"/>
      <c r="H73" s="62"/>
      <c r="I73" s="63"/>
      <c r="J73" s="63"/>
      <c r="K73" s="63"/>
      <c r="L73" s="71"/>
      <c r="M73" s="351"/>
      <c r="N73" s="359"/>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row>
    <row r="74" spans="1:110" s="51" customFormat="1" ht="27" customHeight="1" x14ac:dyDescent="0.2">
      <c r="A74" s="51">
        <v>22</v>
      </c>
      <c r="B74" s="347" t="str">
        <f>IF(ISERROR(VLOOKUP(A74,Checkliste!$I$8:$J$247,1,FALSE)=TRUE),"",VLOOKUP(A74,Checkliste!$I$8:$J$247,2,FALSE))</f>
        <v/>
      </c>
      <c r="C74" s="327" t="str">
        <f>IF(B74="","",VLOOKUP(B74,Checkliste!J:M,4,FALSE))</f>
        <v/>
      </c>
      <c r="D74" s="208"/>
      <c r="E74" s="208"/>
      <c r="F74" s="208"/>
      <c r="G74" s="208"/>
      <c r="H74" s="219"/>
      <c r="I74" s="214"/>
      <c r="J74" s="214"/>
      <c r="K74" s="214"/>
      <c r="L74" s="215"/>
      <c r="M74" s="351" t="str">
        <f>CONCATENATE(D74,E74,F74,G74)</f>
        <v/>
      </c>
      <c r="N74" s="359" t="str">
        <f>IF(LEN(M74)&gt;2,"Fehler",IF(M74="","",LEFT(M74,1)))</f>
        <v/>
      </c>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c r="BO74" s="186"/>
      <c r="BP74" s="186"/>
      <c r="BQ74" s="186"/>
      <c r="BR74" s="186"/>
      <c r="BS74" s="186"/>
      <c r="BT74" s="186"/>
      <c r="BU74" s="186"/>
      <c r="BV74" s="186"/>
      <c r="BW74" s="186"/>
      <c r="BX74" s="186"/>
      <c r="BY74" s="186"/>
      <c r="BZ74" s="186"/>
      <c r="CA74" s="186"/>
      <c r="CB74" s="186"/>
      <c r="CC74" s="186"/>
      <c r="CD74" s="186"/>
      <c r="CE74" s="186"/>
      <c r="CF74" s="186"/>
      <c r="CG74" s="186"/>
      <c r="CH74" s="186"/>
      <c r="CI74" s="186"/>
      <c r="CJ74" s="186"/>
      <c r="CK74" s="186"/>
      <c r="CL74" s="186"/>
      <c r="CM74" s="186"/>
      <c r="CN74" s="186"/>
      <c r="CO74" s="186"/>
      <c r="CP74" s="186"/>
      <c r="CQ74" s="186"/>
      <c r="CR74" s="186"/>
      <c r="CS74" s="186"/>
      <c r="CT74" s="186"/>
      <c r="CU74" s="186"/>
      <c r="CV74" s="186"/>
      <c r="CW74" s="186"/>
      <c r="CX74" s="186"/>
      <c r="CY74" s="186"/>
      <c r="CZ74" s="186"/>
      <c r="DA74" s="186"/>
      <c r="DB74" s="186"/>
      <c r="DC74" s="186"/>
      <c r="DD74" s="186"/>
      <c r="DE74" s="186"/>
      <c r="DF74" s="186"/>
    </row>
    <row r="75" spans="1:110" s="51" customFormat="1" ht="27" customHeight="1" x14ac:dyDescent="0.2">
      <c r="B75" s="348"/>
      <c r="C75" s="328"/>
      <c r="D75" s="352" t="str">
        <f>IF(N74="Fehler","Überprüfen Sie Ihre Eingabe","")</f>
        <v/>
      </c>
      <c r="E75" s="353"/>
      <c r="F75" s="353"/>
      <c r="G75" s="354"/>
      <c r="H75" s="103"/>
      <c r="I75" s="104"/>
      <c r="J75" s="104"/>
      <c r="K75" s="104"/>
      <c r="L75" s="105"/>
      <c r="M75" s="351"/>
      <c r="N75" s="359"/>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6"/>
    </row>
    <row r="76" spans="1:110" s="51" customFormat="1" ht="27" customHeight="1" x14ac:dyDescent="0.2">
      <c r="B76" s="349"/>
      <c r="C76" s="329"/>
      <c r="D76" s="355"/>
      <c r="E76" s="356"/>
      <c r="F76" s="356"/>
      <c r="G76" s="357"/>
      <c r="H76" s="62"/>
      <c r="I76" s="63"/>
      <c r="J76" s="63"/>
      <c r="K76" s="63"/>
      <c r="L76" s="71"/>
      <c r="M76" s="351"/>
      <c r="N76" s="359"/>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6"/>
    </row>
    <row r="77" spans="1:110" s="51" customFormat="1" ht="27" customHeight="1" x14ac:dyDescent="0.2">
      <c r="A77" s="51">
        <v>23</v>
      </c>
      <c r="B77" s="347" t="str">
        <f>IF(ISERROR(VLOOKUP(A77,Checkliste!$I$8:$J$247,1,FALSE)=TRUE),"",VLOOKUP(A77,Checkliste!$I$8:$J$247,2,FALSE))</f>
        <v/>
      </c>
      <c r="C77" s="327" t="str">
        <f>IF(B77="","",VLOOKUP(B77,Checkliste!J:M,4,FALSE))</f>
        <v/>
      </c>
      <c r="D77" s="208"/>
      <c r="E77" s="208"/>
      <c r="F77" s="208"/>
      <c r="G77" s="208"/>
      <c r="H77" s="219"/>
      <c r="I77" s="214"/>
      <c r="J77" s="214"/>
      <c r="K77" s="214"/>
      <c r="L77" s="215"/>
      <c r="M77" s="351" t="str">
        <f>CONCATENATE(D77,E77,F77,G77)</f>
        <v/>
      </c>
      <c r="N77" s="359" t="str">
        <f>IF(LEN(M77)&gt;2,"Fehler",IF(M77="","",LEFT(M77,1)))</f>
        <v/>
      </c>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row>
    <row r="78" spans="1:110" s="51" customFormat="1" ht="27" customHeight="1" x14ac:dyDescent="0.2">
      <c r="B78" s="348"/>
      <c r="C78" s="328"/>
      <c r="D78" s="352" t="str">
        <f>IF(N77="Fehler","Überprüfen Sie Ihre Eingabe","")</f>
        <v/>
      </c>
      <c r="E78" s="353"/>
      <c r="F78" s="353"/>
      <c r="G78" s="354"/>
      <c r="H78" s="103"/>
      <c r="I78" s="104"/>
      <c r="J78" s="104"/>
      <c r="K78" s="104"/>
      <c r="L78" s="105"/>
      <c r="M78" s="351"/>
      <c r="N78" s="359"/>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row>
    <row r="79" spans="1:110" s="51" customFormat="1" ht="27" customHeight="1" x14ac:dyDescent="0.2">
      <c r="B79" s="349"/>
      <c r="C79" s="329"/>
      <c r="D79" s="355"/>
      <c r="E79" s="356"/>
      <c r="F79" s="356"/>
      <c r="G79" s="357"/>
      <c r="H79" s="62"/>
      <c r="I79" s="63"/>
      <c r="J79" s="63"/>
      <c r="K79" s="63"/>
      <c r="L79" s="71"/>
      <c r="M79" s="351"/>
      <c r="N79" s="359"/>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row>
    <row r="80" spans="1:110" s="51" customFormat="1" ht="27" customHeight="1" x14ac:dyDescent="0.2">
      <c r="A80" s="51">
        <v>24</v>
      </c>
      <c r="B80" s="347" t="str">
        <f>IF(ISERROR(VLOOKUP(A80,Checkliste!$I$8:$J$247,1,FALSE)=TRUE),"",VLOOKUP(A80,Checkliste!$I$8:$J$247,2,FALSE))</f>
        <v/>
      </c>
      <c r="C80" s="327" t="str">
        <f>IF(B80="","",VLOOKUP(B80,Checkliste!J:M,4,FALSE))</f>
        <v/>
      </c>
      <c r="D80" s="208"/>
      <c r="E80" s="208"/>
      <c r="F80" s="208"/>
      <c r="G80" s="208"/>
      <c r="H80" s="219"/>
      <c r="I80" s="214"/>
      <c r="J80" s="214"/>
      <c r="K80" s="214"/>
      <c r="L80" s="215"/>
      <c r="M80" s="351" t="str">
        <f>CONCATENATE(D80,E80,F80,G80)</f>
        <v/>
      </c>
      <c r="N80" s="359" t="str">
        <f>IF(LEN(M80)&gt;2,"Fehler",IF(M80="","",LEFT(M80,1)))</f>
        <v/>
      </c>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c r="BV80" s="186"/>
      <c r="BW80" s="186"/>
      <c r="BX80" s="186"/>
      <c r="BY80" s="186"/>
      <c r="BZ80" s="186"/>
      <c r="CA80" s="186"/>
      <c r="CB80" s="186"/>
      <c r="CC80" s="186"/>
      <c r="CD80" s="186"/>
      <c r="CE80" s="186"/>
      <c r="CF80" s="186"/>
      <c r="CG80" s="186"/>
      <c r="CH80" s="186"/>
      <c r="CI80" s="186"/>
      <c r="CJ80" s="186"/>
      <c r="CK80" s="186"/>
      <c r="CL80" s="186"/>
      <c r="CM80" s="186"/>
      <c r="CN80" s="186"/>
      <c r="CO80" s="186"/>
      <c r="CP80" s="186"/>
      <c r="CQ80" s="186"/>
      <c r="CR80" s="186"/>
      <c r="CS80" s="186"/>
      <c r="CT80" s="186"/>
      <c r="CU80" s="186"/>
      <c r="CV80" s="186"/>
      <c r="CW80" s="186"/>
      <c r="CX80" s="186"/>
      <c r="CY80" s="186"/>
      <c r="CZ80" s="186"/>
      <c r="DA80" s="186"/>
      <c r="DB80" s="186"/>
      <c r="DC80" s="186"/>
      <c r="DD80" s="186"/>
      <c r="DE80" s="186"/>
      <c r="DF80" s="186"/>
    </row>
    <row r="81" spans="1:110" s="51" customFormat="1" ht="27" customHeight="1" x14ac:dyDescent="0.2">
      <c r="B81" s="348"/>
      <c r="C81" s="328"/>
      <c r="D81" s="352" t="str">
        <f>IF(N80="Fehler","Überprüfen Sie Ihre Eingabe","")</f>
        <v/>
      </c>
      <c r="E81" s="353"/>
      <c r="F81" s="353"/>
      <c r="G81" s="354"/>
      <c r="H81" s="103"/>
      <c r="I81" s="104"/>
      <c r="J81" s="104"/>
      <c r="K81" s="104"/>
      <c r="L81" s="105"/>
      <c r="M81" s="351"/>
      <c r="N81" s="359"/>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86"/>
      <c r="CQ81" s="186"/>
      <c r="CR81" s="186"/>
      <c r="CS81" s="186"/>
      <c r="CT81" s="186"/>
      <c r="CU81" s="186"/>
      <c r="CV81" s="186"/>
      <c r="CW81" s="186"/>
      <c r="CX81" s="186"/>
      <c r="CY81" s="186"/>
      <c r="CZ81" s="186"/>
      <c r="DA81" s="186"/>
      <c r="DB81" s="186"/>
      <c r="DC81" s="186"/>
      <c r="DD81" s="186"/>
      <c r="DE81" s="186"/>
      <c r="DF81" s="186"/>
    </row>
    <row r="82" spans="1:110" s="51" customFormat="1" ht="27" customHeight="1" x14ac:dyDescent="0.2">
      <c r="B82" s="349"/>
      <c r="C82" s="329"/>
      <c r="D82" s="355"/>
      <c r="E82" s="356"/>
      <c r="F82" s="356"/>
      <c r="G82" s="357"/>
      <c r="H82" s="62"/>
      <c r="I82" s="63"/>
      <c r="J82" s="63"/>
      <c r="K82" s="63"/>
      <c r="L82" s="71"/>
      <c r="M82" s="351"/>
      <c r="N82" s="359"/>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86"/>
      <c r="CQ82" s="186"/>
      <c r="CR82" s="186"/>
      <c r="CS82" s="186"/>
      <c r="CT82" s="186"/>
      <c r="CU82" s="186"/>
      <c r="CV82" s="186"/>
      <c r="CW82" s="186"/>
      <c r="CX82" s="186"/>
      <c r="CY82" s="186"/>
      <c r="CZ82" s="186"/>
      <c r="DA82" s="186"/>
      <c r="DB82" s="186"/>
      <c r="DC82" s="186"/>
      <c r="DD82" s="186"/>
      <c r="DE82" s="186"/>
      <c r="DF82" s="186"/>
    </row>
    <row r="83" spans="1:110" s="51" customFormat="1" ht="27" customHeight="1" x14ac:dyDescent="0.2">
      <c r="A83" s="51">
        <v>25</v>
      </c>
      <c r="B83" s="347" t="str">
        <f>IF(ISERROR(VLOOKUP(A83,Checkliste!$I$8:$J$247,1,FALSE)=TRUE),"",VLOOKUP(A83,Checkliste!$I$8:$J$247,2,FALSE))</f>
        <v/>
      </c>
      <c r="C83" s="327" t="str">
        <f>IF(B83="","",VLOOKUP(B83,Checkliste!J:M,4,FALSE))</f>
        <v/>
      </c>
      <c r="D83" s="208"/>
      <c r="E83" s="208"/>
      <c r="F83" s="208"/>
      <c r="G83" s="208"/>
      <c r="H83" s="219"/>
      <c r="I83" s="214"/>
      <c r="J83" s="214"/>
      <c r="K83" s="214"/>
      <c r="L83" s="215"/>
      <c r="M83" s="351" t="str">
        <f>CONCATENATE(D83,E83,F83,G83)</f>
        <v/>
      </c>
      <c r="N83" s="359" t="str">
        <f>IF(LEN(M83)&gt;2,"Fehler",IF(M83="","",LEFT(M83,1)))</f>
        <v/>
      </c>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186"/>
      <c r="BY83" s="186"/>
      <c r="BZ83" s="186"/>
      <c r="CA83" s="186"/>
      <c r="CB83" s="186"/>
      <c r="CC83" s="186"/>
      <c r="CD83" s="186"/>
      <c r="CE83" s="186"/>
      <c r="CF83" s="186"/>
      <c r="CG83" s="186"/>
      <c r="CH83" s="186"/>
      <c r="CI83" s="186"/>
      <c r="CJ83" s="186"/>
      <c r="CK83" s="186"/>
      <c r="CL83" s="186"/>
      <c r="CM83" s="186"/>
      <c r="CN83" s="186"/>
      <c r="CO83" s="186"/>
      <c r="CP83" s="186"/>
      <c r="CQ83" s="186"/>
      <c r="CR83" s="186"/>
      <c r="CS83" s="186"/>
      <c r="CT83" s="186"/>
      <c r="CU83" s="186"/>
      <c r="CV83" s="186"/>
      <c r="CW83" s="186"/>
      <c r="CX83" s="186"/>
      <c r="CY83" s="186"/>
      <c r="CZ83" s="186"/>
      <c r="DA83" s="186"/>
      <c r="DB83" s="186"/>
      <c r="DC83" s="186"/>
      <c r="DD83" s="186"/>
      <c r="DE83" s="186"/>
      <c r="DF83" s="186"/>
    </row>
    <row r="84" spans="1:110" s="51" customFormat="1" ht="27" customHeight="1" x14ac:dyDescent="0.2">
      <c r="B84" s="348"/>
      <c r="C84" s="328"/>
      <c r="D84" s="352" t="str">
        <f>IF(N83="Fehler","Überprüfen Sie Ihre Eingabe","")</f>
        <v/>
      </c>
      <c r="E84" s="353"/>
      <c r="F84" s="353"/>
      <c r="G84" s="354"/>
      <c r="H84" s="103"/>
      <c r="I84" s="104"/>
      <c r="J84" s="104"/>
      <c r="K84" s="104"/>
      <c r="L84" s="105"/>
      <c r="M84" s="351"/>
      <c r="N84" s="359"/>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6"/>
      <c r="CL84" s="186"/>
      <c r="CM84" s="186"/>
      <c r="CN84" s="186"/>
      <c r="CO84" s="186"/>
      <c r="CP84" s="186"/>
      <c r="CQ84" s="186"/>
      <c r="CR84" s="186"/>
      <c r="CS84" s="186"/>
      <c r="CT84" s="186"/>
      <c r="CU84" s="186"/>
      <c r="CV84" s="186"/>
      <c r="CW84" s="186"/>
      <c r="CX84" s="186"/>
      <c r="CY84" s="186"/>
      <c r="CZ84" s="186"/>
      <c r="DA84" s="186"/>
      <c r="DB84" s="186"/>
      <c r="DC84" s="186"/>
      <c r="DD84" s="186"/>
      <c r="DE84" s="186"/>
      <c r="DF84" s="186"/>
    </row>
    <row r="85" spans="1:110" s="51" customFormat="1" ht="27" customHeight="1" x14ac:dyDescent="0.2">
      <c r="B85" s="349"/>
      <c r="C85" s="329"/>
      <c r="D85" s="355"/>
      <c r="E85" s="356"/>
      <c r="F85" s="356"/>
      <c r="G85" s="357"/>
      <c r="H85" s="62"/>
      <c r="I85" s="63"/>
      <c r="J85" s="63"/>
      <c r="K85" s="63"/>
      <c r="L85" s="71"/>
      <c r="M85" s="351"/>
      <c r="N85" s="359"/>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86"/>
      <c r="CQ85" s="186"/>
      <c r="CR85" s="186"/>
      <c r="CS85" s="186"/>
      <c r="CT85" s="186"/>
      <c r="CU85" s="186"/>
      <c r="CV85" s="186"/>
      <c r="CW85" s="186"/>
      <c r="CX85" s="186"/>
      <c r="CY85" s="186"/>
      <c r="CZ85" s="186"/>
      <c r="DA85" s="186"/>
      <c r="DB85" s="186"/>
      <c r="DC85" s="186"/>
      <c r="DD85" s="186"/>
      <c r="DE85" s="186"/>
      <c r="DF85" s="186"/>
    </row>
    <row r="86" spans="1:110" s="51" customFormat="1" ht="27" customHeight="1" x14ac:dyDescent="0.2">
      <c r="A86" s="51">
        <v>26</v>
      </c>
      <c r="B86" s="347" t="str">
        <f>IF(ISERROR(VLOOKUP(A86,Checkliste!$I$8:$J$247,1,FALSE)=TRUE),"",VLOOKUP(A86,Checkliste!$I$8:$J$247,2,FALSE))</f>
        <v/>
      </c>
      <c r="C86" s="327" t="str">
        <f>IF(B86="","",VLOOKUP(B86,Checkliste!J:M,4,FALSE))</f>
        <v/>
      </c>
      <c r="D86" s="208"/>
      <c r="E86" s="208"/>
      <c r="F86" s="208"/>
      <c r="G86" s="208"/>
      <c r="H86" s="219"/>
      <c r="I86" s="214"/>
      <c r="J86" s="214"/>
      <c r="K86" s="214"/>
      <c r="L86" s="215"/>
      <c r="M86" s="351" t="str">
        <f>CONCATENATE(D86,E86,F86,G86)</f>
        <v/>
      </c>
      <c r="N86" s="359" t="str">
        <f>IF(LEN(M86)&gt;2,"Fehler",IF(M86="","",LEFT(M86,1)))</f>
        <v/>
      </c>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6"/>
      <c r="CC86" s="186"/>
      <c r="CD86" s="186"/>
      <c r="CE86" s="186"/>
      <c r="CF86" s="186"/>
      <c r="CG86" s="186"/>
      <c r="CH86" s="186"/>
      <c r="CI86" s="186"/>
      <c r="CJ86" s="186"/>
      <c r="CK86" s="186"/>
      <c r="CL86" s="186"/>
      <c r="CM86" s="186"/>
      <c r="CN86" s="186"/>
      <c r="CO86" s="186"/>
      <c r="CP86" s="186"/>
      <c r="CQ86" s="186"/>
      <c r="CR86" s="186"/>
      <c r="CS86" s="186"/>
      <c r="CT86" s="186"/>
      <c r="CU86" s="186"/>
      <c r="CV86" s="186"/>
      <c r="CW86" s="186"/>
      <c r="CX86" s="186"/>
      <c r="CY86" s="186"/>
      <c r="CZ86" s="186"/>
      <c r="DA86" s="186"/>
      <c r="DB86" s="186"/>
      <c r="DC86" s="186"/>
      <c r="DD86" s="186"/>
      <c r="DE86" s="186"/>
      <c r="DF86" s="186"/>
    </row>
    <row r="87" spans="1:110" s="51" customFormat="1" ht="27" customHeight="1" x14ac:dyDescent="0.2">
      <c r="B87" s="348"/>
      <c r="C87" s="328"/>
      <c r="D87" s="352" t="str">
        <f>IF(N86="Fehler","Überprüfen Sie Ihre Eingabe","")</f>
        <v/>
      </c>
      <c r="E87" s="353"/>
      <c r="F87" s="353"/>
      <c r="G87" s="354"/>
      <c r="H87" s="103"/>
      <c r="I87" s="104"/>
      <c r="J87" s="104"/>
      <c r="K87" s="104"/>
      <c r="L87" s="105"/>
      <c r="M87" s="351"/>
      <c r="N87" s="359"/>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row>
    <row r="88" spans="1:110" s="51" customFormat="1" ht="27" customHeight="1" x14ac:dyDescent="0.2">
      <c r="B88" s="349"/>
      <c r="C88" s="329"/>
      <c r="D88" s="355"/>
      <c r="E88" s="356"/>
      <c r="F88" s="356"/>
      <c r="G88" s="357"/>
      <c r="H88" s="62"/>
      <c r="I88" s="63"/>
      <c r="J88" s="63"/>
      <c r="K88" s="63"/>
      <c r="L88" s="71"/>
      <c r="M88" s="351"/>
      <c r="N88" s="359"/>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6"/>
      <c r="CC88" s="186"/>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6"/>
      <c r="DE88" s="186"/>
      <c r="DF88" s="186"/>
    </row>
    <row r="89" spans="1:110" s="51" customFormat="1" ht="27" customHeight="1" x14ac:dyDescent="0.2">
      <c r="A89" s="51">
        <v>27</v>
      </c>
      <c r="B89" s="347" t="str">
        <f>IF(ISERROR(VLOOKUP(A89,Checkliste!$I$8:$J$247,1,FALSE)=TRUE),"",VLOOKUP(A89,Checkliste!$I$8:$J$247,2,FALSE))</f>
        <v/>
      </c>
      <c r="C89" s="327" t="str">
        <f>IF(B89="","",VLOOKUP(B89,Checkliste!J:M,4,FALSE))</f>
        <v/>
      </c>
      <c r="D89" s="208"/>
      <c r="E89" s="208"/>
      <c r="F89" s="208"/>
      <c r="G89" s="208"/>
      <c r="H89" s="219"/>
      <c r="I89" s="214"/>
      <c r="J89" s="214"/>
      <c r="K89" s="214"/>
      <c r="L89" s="215"/>
      <c r="M89" s="351" t="str">
        <f>CONCATENATE(D89,E89,F89,G89)</f>
        <v/>
      </c>
      <c r="N89" s="359" t="str">
        <f>IF(LEN(M89)&gt;2,"Fehler",IF(M89="","",LEFT(M89,1)))</f>
        <v/>
      </c>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86"/>
      <c r="CQ89" s="186"/>
      <c r="CR89" s="186"/>
      <c r="CS89" s="186"/>
      <c r="CT89" s="186"/>
      <c r="CU89" s="186"/>
      <c r="CV89" s="186"/>
      <c r="CW89" s="186"/>
      <c r="CX89" s="186"/>
      <c r="CY89" s="186"/>
      <c r="CZ89" s="186"/>
      <c r="DA89" s="186"/>
      <c r="DB89" s="186"/>
      <c r="DC89" s="186"/>
      <c r="DD89" s="186"/>
      <c r="DE89" s="186"/>
      <c r="DF89" s="186"/>
    </row>
    <row r="90" spans="1:110" s="51" customFormat="1" ht="27" customHeight="1" x14ac:dyDescent="0.2">
      <c r="B90" s="348"/>
      <c r="C90" s="328"/>
      <c r="D90" s="352" t="str">
        <f>IF(N89="Fehler","Überprüfen Sie Ihre Eingabe","")</f>
        <v/>
      </c>
      <c r="E90" s="353"/>
      <c r="F90" s="353"/>
      <c r="G90" s="354"/>
      <c r="H90" s="103"/>
      <c r="I90" s="104"/>
      <c r="J90" s="104"/>
      <c r="K90" s="104"/>
      <c r="L90" s="105"/>
      <c r="M90" s="351"/>
      <c r="N90" s="359"/>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6"/>
      <c r="DD90" s="186"/>
      <c r="DE90" s="186"/>
      <c r="DF90" s="186"/>
    </row>
    <row r="91" spans="1:110" s="51" customFormat="1" ht="27" customHeight="1" x14ac:dyDescent="0.2">
      <c r="B91" s="349"/>
      <c r="C91" s="329"/>
      <c r="D91" s="355"/>
      <c r="E91" s="356"/>
      <c r="F91" s="356"/>
      <c r="G91" s="357"/>
      <c r="H91" s="62"/>
      <c r="I91" s="63"/>
      <c r="J91" s="63"/>
      <c r="K91" s="63"/>
      <c r="L91" s="71"/>
      <c r="M91" s="351"/>
      <c r="N91" s="359"/>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row>
    <row r="92" spans="1:110" s="51" customFormat="1" ht="27" customHeight="1" x14ac:dyDescent="0.2">
      <c r="A92" s="51">
        <v>28</v>
      </c>
      <c r="B92" s="347" t="str">
        <f>IF(ISERROR(VLOOKUP(A92,Checkliste!$I$8:$J$247,1,FALSE)=TRUE),"",VLOOKUP(A92,Checkliste!$I$8:$J$247,2,FALSE))</f>
        <v/>
      </c>
      <c r="C92" s="327" t="str">
        <f>IF(B92="","",VLOOKUP(B92,Checkliste!J:M,4,FALSE))</f>
        <v/>
      </c>
      <c r="D92" s="208"/>
      <c r="E92" s="208"/>
      <c r="F92" s="208"/>
      <c r="G92" s="208"/>
      <c r="H92" s="219"/>
      <c r="I92" s="214"/>
      <c r="J92" s="214"/>
      <c r="K92" s="214"/>
      <c r="L92" s="215"/>
      <c r="M92" s="351" t="str">
        <f>CONCATENATE(D92,E92,F92,G92)</f>
        <v/>
      </c>
      <c r="N92" s="359" t="str">
        <f>IF(LEN(M92)&gt;2,"Fehler",IF(M92="","",LEFT(M92,1)))</f>
        <v/>
      </c>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row>
    <row r="93" spans="1:110" s="51" customFormat="1" ht="27" customHeight="1" x14ac:dyDescent="0.2">
      <c r="B93" s="348"/>
      <c r="C93" s="328"/>
      <c r="D93" s="352" t="str">
        <f>IF(N92="Fehler","Überprüfen Sie Ihre Eingabe","")</f>
        <v/>
      </c>
      <c r="E93" s="353"/>
      <c r="F93" s="353"/>
      <c r="G93" s="354"/>
      <c r="H93" s="103"/>
      <c r="I93" s="104"/>
      <c r="J93" s="104"/>
      <c r="K93" s="104"/>
      <c r="L93" s="105"/>
      <c r="M93" s="351"/>
      <c r="N93" s="359"/>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row>
    <row r="94" spans="1:110" s="51" customFormat="1" ht="27" customHeight="1" x14ac:dyDescent="0.2">
      <c r="B94" s="349"/>
      <c r="C94" s="329"/>
      <c r="D94" s="355"/>
      <c r="E94" s="356"/>
      <c r="F94" s="356"/>
      <c r="G94" s="357"/>
      <c r="H94" s="62"/>
      <c r="I94" s="63"/>
      <c r="J94" s="63"/>
      <c r="K94" s="63"/>
      <c r="L94" s="71"/>
      <c r="M94" s="351"/>
      <c r="N94" s="359"/>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186"/>
      <c r="CA94" s="186"/>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186"/>
      <c r="CY94" s="186"/>
      <c r="CZ94" s="186"/>
      <c r="DA94" s="186"/>
      <c r="DB94" s="186"/>
      <c r="DC94" s="186"/>
      <c r="DD94" s="186"/>
      <c r="DE94" s="186"/>
      <c r="DF94" s="186"/>
    </row>
    <row r="95" spans="1:110" s="51" customFormat="1" ht="27" customHeight="1" x14ac:dyDescent="0.2">
      <c r="A95" s="51">
        <v>29</v>
      </c>
      <c r="B95" s="347" t="str">
        <f>IF(ISERROR(VLOOKUP(A95,Checkliste!$I$8:$J$247,1,FALSE)=TRUE),"",VLOOKUP(A95,Checkliste!$I$8:$J$247,2,FALSE))</f>
        <v/>
      </c>
      <c r="C95" s="327" t="str">
        <f>IF(B95="","",VLOOKUP(B95,Checkliste!J:M,4,FALSE))</f>
        <v/>
      </c>
      <c r="D95" s="208"/>
      <c r="E95" s="208"/>
      <c r="F95" s="208"/>
      <c r="G95" s="208"/>
      <c r="H95" s="219"/>
      <c r="I95" s="210"/>
      <c r="J95" s="210"/>
      <c r="K95" s="210"/>
      <c r="L95" s="211"/>
      <c r="M95" s="351" t="str">
        <f>CONCATENATE(D95,E95,F95,G95)</f>
        <v/>
      </c>
      <c r="N95" s="359" t="str">
        <f>IF(LEN(M95)&gt;2,"Fehler",IF(M95="","",LEFT(M95,1)))</f>
        <v/>
      </c>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186"/>
      <c r="CY95" s="186"/>
      <c r="CZ95" s="186"/>
      <c r="DA95" s="186"/>
      <c r="DB95" s="186"/>
      <c r="DC95" s="186"/>
      <c r="DD95" s="186"/>
      <c r="DE95" s="186"/>
      <c r="DF95" s="186"/>
    </row>
    <row r="96" spans="1:110" s="51" customFormat="1" ht="27" customHeight="1" x14ac:dyDescent="0.2">
      <c r="B96" s="348"/>
      <c r="C96" s="328"/>
      <c r="D96" s="352" t="str">
        <f>IF(N95="Fehler","Überprüfen Sie Ihre Eingabe","")</f>
        <v/>
      </c>
      <c r="E96" s="353"/>
      <c r="F96" s="353"/>
      <c r="G96" s="354"/>
      <c r="H96" s="103"/>
      <c r="I96" s="104"/>
      <c r="J96" s="104"/>
      <c r="K96" s="104"/>
      <c r="L96" s="105"/>
      <c r="M96" s="351"/>
      <c r="N96" s="359"/>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6"/>
      <c r="BR96" s="186"/>
      <c r="BS96" s="186"/>
      <c r="BT96" s="186"/>
      <c r="BU96" s="186"/>
      <c r="BV96" s="186"/>
      <c r="BW96" s="186"/>
      <c r="BX96" s="186"/>
      <c r="BY96" s="186"/>
      <c r="BZ96" s="186"/>
      <c r="CA96" s="186"/>
      <c r="CB96" s="186"/>
      <c r="CC96" s="186"/>
      <c r="CD96" s="186"/>
      <c r="CE96" s="186"/>
      <c r="CF96" s="186"/>
      <c r="CG96" s="186"/>
      <c r="CH96" s="186"/>
      <c r="CI96" s="186"/>
      <c r="CJ96" s="186"/>
      <c r="CK96" s="186"/>
      <c r="CL96" s="186"/>
      <c r="CM96" s="186"/>
      <c r="CN96" s="186"/>
      <c r="CO96" s="186"/>
      <c r="CP96" s="186"/>
      <c r="CQ96" s="186"/>
      <c r="CR96" s="186"/>
      <c r="CS96" s="186"/>
      <c r="CT96" s="186"/>
      <c r="CU96" s="186"/>
      <c r="CV96" s="186"/>
      <c r="CW96" s="186"/>
      <c r="CX96" s="186"/>
      <c r="CY96" s="186"/>
      <c r="CZ96" s="186"/>
      <c r="DA96" s="186"/>
      <c r="DB96" s="186"/>
      <c r="DC96" s="186"/>
      <c r="DD96" s="186"/>
      <c r="DE96" s="186"/>
      <c r="DF96" s="186"/>
    </row>
    <row r="97" spans="1:110" s="51" customFormat="1" ht="27" customHeight="1" x14ac:dyDescent="0.2">
      <c r="B97" s="349"/>
      <c r="C97" s="329"/>
      <c r="D97" s="355"/>
      <c r="E97" s="356"/>
      <c r="F97" s="356"/>
      <c r="G97" s="357"/>
      <c r="H97" s="62"/>
      <c r="I97" s="63"/>
      <c r="J97" s="63"/>
      <c r="K97" s="63"/>
      <c r="L97" s="71"/>
      <c r="M97" s="351"/>
      <c r="N97" s="359"/>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86"/>
      <c r="CQ97" s="186"/>
      <c r="CR97" s="186"/>
      <c r="CS97" s="186"/>
      <c r="CT97" s="186"/>
      <c r="CU97" s="186"/>
      <c r="CV97" s="186"/>
      <c r="CW97" s="186"/>
      <c r="CX97" s="186"/>
      <c r="CY97" s="186"/>
      <c r="CZ97" s="186"/>
      <c r="DA97" s="186"/>
      <c r="DB97" s="186"/>
      <c r="DC97" s="186"/>
      <c r="DD97" s="186"/>
      <c r="DE97" s="186"/>
      <c r="DF97" s="186"/>
    </row>
    <row r="98" spans="1:110" s="51" customFormat="1" ht="27" customHeight="1" x14ac:dyDescent="0.2">
      <c r="A98" s="51">
        <v>30</v>
      </c>
      <c r="B98" s="347" t="str">
        <f>IF(ISERROR(VLOOKUP(A98,Checkliste!$I$8:$J$247,1,FALSE)=TRUE),"",VLOOKUP(A98,Checkliste!$I$8:$J$247,2,FALSE))</f>
        <v/>
      </c>
      <c r="C98" s="327" t="str">
        <f>IF(B98="","",VLOOKUP(B98,Checkliste!J:M,4,FALSE))</f>
        <v/>
      </c>
      <c r="D98" s="208"/>
      <c r="E98" s="208"/>
      <c r="F98" s="208"/>
      <c r="G98" s="208"/>
      <c r="H98" s="219"/>
      <c r="I98" s="214"/>
      <c r="J98" s="214"/>
      <c r="K98" s="214"/>
      <c r="L98" s="215"/>
      <c r="M98" s="351" t="str">
        <f>CONCATENATE(D98,E98,F98,G98)</f>
        <v/>
      </c>
      <c r="N98" s="359" t="str">
        <f>IF(LEN(M98)&gt;2,"Fehler",IF(M98="","",LEFT(M98,1)))</f>
        <v/>
      </c>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A98" s="186"/>
      <c r="CB98" s="186"/>
      <c r="CC98" s="186"/>
      <c r="CD98" s="186"/>
      <c r="CE98" s="186"/>
      <c r="CF98" s="186"/>
      <c r="CG98" s="186"/>
      <c r="CH98" s="186"/>
      <c r="CI98" s="186"/>
      <c r="CJ98" s="186"/>
      <c r="CK98" s="186"/>
      <c r="CL98" s="186"/>
      <c r="CM98" s="186"/>
      <c r="CN98" s="186"/>
      <c r="CO98" s="186"/>
      <c r="CP98" s="186"/>
      <c r="CQ98" s="186"/>
      <c r="CR98" s="186"/>
      <c r="CS98" s="186"/>
      <c r="CT98" s="186"/>
      <c r="CU98" s="186"/>
      <c r="CV98" s="186"/>
      <c r="CW98" s="186"/>
      <c r="CX98" s="186"/>
      <c r="CY98" s="186"/>
      <c r="CZ98" s="186"/>
      <c r="DA98" s="186"/>
      <c r="DB98" s="186"/>
      <c r="DC98" s="186"/>
      <c r="DD98" s="186"/>
      <c r="DE98" s="186"/>
      <c r="DF98" s="186"/>
    </row>
    <row r="99" spans="1:110" s="51" customFormat="1" ht="27" customHeight="1" x14ac:dyDescent="0.2">
      <c r="B99" s="348"/>
      <c r="C99" s="328"/>
      <c r="D99" s="352" t="str">
        <f>IF(N98="Fehler","Überprüfen Sie Ihre Eingabe","")</f>
        <v/>
      </c>
      <c r="E99" s="353"/>
      <c r="F99" s="353"/>
      <c r="G99" s="354"/>
      <c r="H99" s="103"/>
      <c r="I99" s="104"/>
      <c r="J99" s="104"/>
      <c r="K99" s="104"/>
      <c r="L99" s="105"/>
      <c r="M99" s="351"/>
      <c r="N99" s="359"/>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c r="BX99" s="186"/>
      <c r="BY99" s="186"/>
      <c r="BZ99" s="186"/>
      <c r="CA99" s="186"/>
      <c r="CB99" s="186"/>
      <c r="CC99" s="186"/>
      <c r="CD99" s="186"/>
      <c r="CE99" s="186"/>
      <c r="CF99" s="186"/>
      <c r="CG99" s="186"/>
      <c r="CH99" s="186"/>
      <c r="CI99" s="186"/>
      <c r="CJ99" s="186"/>
      <c r="CK99" s="186"/>
      <c r="CL99" s="186"/>
      <c r="CM99" s="186"/>
      <c r="CN99" s="186"/>
      <c r="CO99" s="186"/>
      <c r="CP99" s="186"/>
      <c r="CQ99" s="186"/>
      <c r="CR99" s="186"/>
      <c r="CS99" s="186"/>
      <c r="CT99" s="186"/>
      <c r="CU99" s="186"/>
      <c r="CV99" s="186"/>
      <c r="CW99" s="186"/>
      <c r="CX99" s="186"/>
      <c r="CY99" s="186"/>
      <c r="CZ99" s="186"/>
      <c r="DA99" s="186"/>
      <c r="DB99" s="186"/>
      <c r="DC99" s="186"/>
      <c r="DD99" s="186"/>
      <c r="DE99" s="186"/>
      <c r="DF99" s="186"/>
    </row>
    <row r="100" spans="1:110" s="51" customFormat="1" ht="27" customHeight="1" x14ac:dyDescent="0.2">
      <c r="B100" s="349"/>
      <c r="C100" s="329"/>
      <c r="D100" s="355"/>
      <c r="E100" s="356"/>
      <c r="F100" s="356"/>
      <c r="G100" s="357"/>
      <c r="H100" s="62"/>
      <c r="I100" s="63"/>
      <c r="J100" s="63"/>
      <c r="K100" s="63"/>
      <c r="L100" s="71"/>
      <c r="M100" s="351"/>
      <c r="N100" s="359"/>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c r="BQ100" s="186"/>
      <c r="BR100" s="186"/>
      <c r="BS100" s="186"/>
      <c r="BT100" s="186"/>
      <c r="BU100" s="186"/>
      <c r="BV100" s="186"/>
      <c r="BW100" s="186"/>
      <c r="BX100" s="186"/>
      <c r="BY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186"/>
      <c r="CT100" s="186"/>
      <c r="CU100" s="186"/>
      <c r="CV100" s="186"/>
      <c r="CW100" s="186"/>
      <c r="CX100" s="186"/>
      <c r="CY100" s="186"/>
      <c r="CZ100" s="186"/>
      <c r="DA100" s="186"/>
      <c r="DB100" s="186"/>
      <c r="DC100" s="186"/>
      <c r="DD100" s="186"/>
      <c r="DE100" s="186"/>
      <c r="DF100" s="186"/>
    </row>
    <row r="101" spans="1:110" s="51" customFormat="1" ht="27" customHeight="1" x14ac:dyDescent="0.2">
      <c r="A101" s="51">
        <v>31</v>
      </c>
      <c r="B101" s="347" t="str">
        <f>IF(ISERROR(VLOOKUP(A101,Checkliste!$I$8:$J$247,1,FALSE)=TRUE),"",VLOOKUP(A101,Checkliste!$I$8:$J$247,2,FALSE))</f>
        <v/>
      </c>
      <c r="C101" s="327" t="str">
        <f>IF(B101="","",VLOOKUP(B101,Checkliste!J:M,4,FALSE))</f>
        <v/>
      </c>
      <c r="D101" s="208"/>
      <c r="E101" s="208"/>
      <c r="F101" s="208"/>
      <c r="G101" s="208"/>
      <c r="H101" s="219"/>
      <c r="I101" s="214"/>
      <c r="J101" s="214"/>
      <c r="K101" s="214"/>
      <c r="L101" s="215"/>
      <c r="M101" s="351" t="str">
        <f>CONCATENATE(D101,E101,F101,G101)</f>
        <v/>
      </c>
      <c r="N101" s="359" t="str">
        <f>IF(LEN(M101)&gt;2,"Fehler",IF(M101="","",LEFT(M101,1)))</f>
        <v/>
      </c>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186"/>
      <c r="CT101" s="186"/>
      <c r="CU101" s="186"/>
      <c r="CV101" s="186"/>
      <c r="CW101" s="186"/>
      <c r="CX101" s="186"/>
      <c r="CY101" s="186"/>
      <c r="CZ101" s="186"/>
      <c r="DA101" s="186"/>
      <c r="DB101" s="186"/>
      <c r="DC101" s="186"/>
      <c r="DD101" s="186"/>
      <c r="DE101" s="186"/>
      <c r="DF101" s="186"/>
    </row>
    <row r="102" spans="1:110" s="51" customFormat="1" ht="27" customHeight="1" x14ac:dyDescent="0.2">
      <c r="B102" s="348"/>
      <c r="C102" s="328"/>
      <c r="D102" s="352" t="str">
        <f>IF(N101="Fehler","Überprüfen Sie Ihre Eingabe","")</f>
        <v/>
      </c>
      <c r="E102" s="353"/>
      <c r="F102" s="353"/>
      <c r="G102" s="354"/>
      <c r="H102" s="103"/>
      <c r="I102" s="104"/>
      <c r="J102" s="104"/>
      <c r="K102" s="104"/>
      <c r="L102" s="105"/>
      <c r="M102" s="351"/>
      <c r="N102" s="359"/>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86"/>
      <c r="CQ102" s="186"/>
      <c r="CR102" s="186"/>
      <c r="CS102" s="186"/>
      <c r="CT102" s="186"/>
      <c r="CU102" s="186"/>
      <c r="CV102" s="186"/>
      <c r="CW102" s="186"/>
      <c r="CX102" s="186"/>
      <c r="CY102" s="186"/>
      <c r="CZ102" s="186"/>
      <c r="DA102" s="186"/>
      <c r="DB102" s="186"/>
      <c r="DC102" s="186"/>
      <c r="DD102" s="186"/>
      <c r="DE102" s="186"/>
      <c r="DF102" s="186"/>
    </row>
    <row r="103" spans="1:110" s="51" customFormat="1" ht="27" customHeight="1" x14ac:dyDescent="0.2">
      <c r="B103" s="349"/>
      <c r="C103" s="329"/>
      <c r="D103" s="355"/>
      <c r="E103" s="356"/>
      <c r="F103" s="356"/>
      <c r="G103" s="357"/>
      <c r="H103" s="62"/>
      <c r="I103" s="63"/>
      <c r="J103" s="63"/>
      <c r="K103" s="63"/>
      <c r="L103" s="71"/>
      <c r="M103" s="351"/>
      <c r="N103" s="359"/>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186"/>
      <c r="CQ103" s="186"/>
      <c r="CR103" s="186"/>
      <c r="CS103" s="186"/>
      <c r="CT103" s="186"/>
      <c r="CU103" s="186"/>
      <c r="CV103" s="186"/>
      <c r="CW103" s="186"/>
      <c r="CX103" s="186"/>
      <c r="CY103" s="186"/>
      <c r="CZ103" s="186"/>
      <c r="DA103" s="186"/>
      <c r="DB103" s="186"/>
      <c r="DC103" s="186"/>
      <c r="DD103" s="186"/>
      <c r="DE103" s="186"/>
      <c r="DF103" s="186"/>
    </row>
    <row r="104" spans="1:110" s="51" customFormat="1" ht="27" customHeight="1" x14ac:dyDescent="0.2">
      <c r="A104" s="51">
        <v>32</v>
      </c>
      <c r="B104" s="347" t="str">
        <f>IF(ISERROR(VLOOKUP(A104,Checkliste!$I$8:$J$247,1,FALSE)=TRUE),"",VLOOKUP(A104,Checkliste!$I$8:$J$247,2,FALSE))</f>
        <v/>
      </c>
      <c r="C104" s="327" t="str">
        <f>IF(B104="","",VLOOKUP(B104,Checkliste!J:M,4,FALSE))</f>
        <v/>
      </c>
      <c r="D104" s="208"/>
      <c r="E104" s="208"/>
      <c r="F104" s="208"/>
      <c r="G104" s="208"/>
      <c r="H104" s="219"/>
      <c r="I104" s="214"/>
      <c r="J104" s="214"/>
      <c r="K104" s="214"/>
      <c r="L104" s="215"/>
      <c r="M104" s="351" t="str">
        <f>CONCATENATE(D104,E104,F104,G104)</f>
        <v/>
      </c>
      <c r="N104" s="359" t="str">
        <f>IF(LEN(M104)&gt;2,"Fehler",IF(M104="","",LEFT(M104,1)))</f>
        <v/>
      </c>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86"/>
      <c r="CQ104" s="186"/>
      <c r="CR104" s="186"/>
      <c r="CS104" s="186"/>
      <c r="CT104" s="186"/>
      <c r="CU104" s="186"/>
      <c r="CV104" s="186"/>
      <c r="CW104" s="186"/>
      <c r="CX104" s="186"/>
      <c r="CY104" s="186"/>
      <c r="CZ104" s="186"/>
      <c r="DA104" s="186"/>
      <c r="DB104" s="186"/>
      <c r="DC104" s="186"/>
      <c r="DD104" s="186"/>
      <c r="DE104" s="186"/>
      <c r="DF104" s="186"/>
    </row>
    <row r="105" spans="1:110" s="51" customFormat="1" ht="27" customHeight="1" x14ac:dyDescent="0.2">
      <c r="B105" s="348"/>
      <c r="C105" s="328"/>
      <c r="D105" s="352" t="str">
        <f>IF(N104="Fehler","Überprüfen Sie Ihre Eingabe","")</f>
        <v/>
      </c>
      <c r="E105" s="353"/>
      <c r="F105" s="353"/>
      <c r="G105" s="354"/>
      <c r="H105" s="103"/>
      <c r="I105" s="104"/>
      <c r="J105" s="104"/>
      <c r="K105" s="104"/>
      <c r="L105" s="105"/>
      <c r="M105" s="351"/>
      <c r="N105" s="359"/>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6"/>
      <c r="BR105" s="186"/>
      <c r="BS105" s="186"/>
      <c r="BT105" s="186"/>
      <c r="BU105" s="186"/>
      <c r="BV105" s="186"/>
      <c r="BW105" s="186"/>
      <c r="BX105" s="186"/>
      <c r="BY105" s="186"/>
      <c r="BZ105" s="186"/>
      <c r="CA105" s="186"/>
      <c r="CB105" s="186"/>
      <c r="CC105" s="186"/>
      <c r="CD105" s="186"/>
      <c r="CE105" s="186"/>
      <c r="CF105" s="186"/>
      <c r="CG105" s="186"/>
      <c r="CH105" s="186"/>
      <c r="CI105" s="186"/>
      <c r="CJ105" s="186"/>
      <c r="CK105" s="186"/>
      <c r="CL105" s="186"/>
      <c r="CM105" s="186"/>
      <c r="CN105" s="186"/>
      <c r="CO105" s="186"/>
      <c r="CP105" s="186"/>
      <c r="CQ105" s="186"/>
      <c r="CR105" s="186"/>
      <c r="CS105" s="186"/>
      <c r="CT105" s="186"/>
      <c r="CU105" s="186"/>
      <c r="CV105" s="186"/>
      <c r="CW105" s="186"/>
      <c r="CX105" s="186"/>
      <c r="CY105" s="186"/>
      <c r="CZ105" s="186"/>
      <c r="DA105" s="186"/>
      <c r="DB105" s="186"/>
      <c r="DC105" s="186"/>
      <c r="DD105" s="186"/>
      <c r="DE105" s="186"/>
      <c r="DF105" s="186"/>
    </row>
    <row r="106" spans="1:110" s="51" customFormat="1" ht="27" customHeight="1" x14ac:dyDescent="0.2">
      <c r="B106" s="349"/>
      <c r="C106" s="329"/>
      <c r="D106" s="355"/>
      <c r="E106" s="356"/>
      <c r="F106" s="356"/>
      <c r="G106" s="357"/>
      <c r="H106" s="62"/>
      <c r="I106" s="63"/>
      <c r="J106" s="63"/>
      <c r="K106" s="63"/>
      <c r="L106" s="71"/>
      <c r="M106" s="351"/>
      <c r="N106" s="359"/>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c r="BI106" s="186"/>
      <c r="BJ106" s="186"/>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86"/>
      <c r="CQ106" s="186"/>
      <c r="CR106" s="186"/>
      <c r="CS106" s="186"/>
      <c r="CT106" s="186"/>
      <c r="CU106" s="186"/>
      <c r="CV106" s="186"/>
      <c r="CW106" s="186"/>
      <c r="CX106" s="186"/>
      <c r="CY106" s="186"/>
      <c r="CZ106" s="186"/>
      <c r="DA106" s="186"/>
      <c r="DB106" s="186"/>
      <c r="DC106" s="186"/>
      <c r="DD106" s="186"/>
      <c r="DE106" s="186"/>
      <c r="DF106" s="186"/>
    </row>
    <row r="107" spans="1:110" s="51" customFormat="1" ht="27" customHeight="1" x14ac:dyDescent="0.2">
      <c r="A107" s="51">
        <v>33</v>
      </c>
      <c r="B107" s="347" t="str">
        <f>IF(ISERROR(VLOOKUP(A107,Checkliste!$I$8:$J$247,1,FALSE)=TRUE),"",VLOOKUP(A107,Checkliste!$I$8:$J$247,2,FALSE))</f>
        <v/>
      </c>
      <c r="C107" s="327" t="str">
        <f>IF(B107="","",VLOOKUP(B107,Checkliste!J:M,4,FALSE))</f>
        <v/>
      </c>
      <c r="D107" s="208"/>
      <c r="E107" s="208"/>
      <c r="F107" s="208"/>
      <c r="G107" s="208"/>
      <c r="H107" s="219"/>
      <c r="I107" s="214"/>
      <c r="J107" s="214"/>
      <c r="K107" s="214"/>
      <c r="L107" s="215"/>
      <c r="M107" s="351" t="str">
        <f>CONCATENATE(D107,E107,F107,G107)</f>
        <v/>
      </c>
      <c r="N107" s="359" t="str">
        <f>IF(LEN(M107)&gt;2,"Fehler",IF(M107="","",LEFT(M107,1)))</f>
        <v/>
      </c>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row>
    <row r="108" spans="1:110" s="51" customFormat="1" ht="27" customHeight="1" x14ac:dyDescent="0.2">
      <c r="B108" s="348"/>
      <c r="C108" s="328"/>
      <c r="D108" s="352" t="str">
        <f>IF(N107="Fehler","Überprüfen Sie Ihre Eingabe","")</f>
        <v/>
      </c>
      <c r="E108" s="353"/>
      <c r="F108" s="353"/>
      <c r="G108" s="354"/>
      <c r="H108" s="103"/>
      <c r="I108" s="104"/>
      <c r="J108" s="104"/>
      <c r="K108" s="104"/>
      <c r="L108" s="105"/>
      <c r="M108" s="351"/>
      <c r="N108" s="359"/>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6"/>
      <c r="BH108" s="186"/>
      <c r="BI108" s="186"/>
      <c r="BJ108" s="186"/>
      <c r="BK108" s="186"/>
      <c r="BL108" s="186"/>
      <c r="BM108" s="186"/>
      <c r="BN108" s="186"/>
      <c r="BO108" s="186"/>
      <c r="BP108" s="186"/>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86"/>
      <c r="CQ108" s="186"/>
      <c r="CR108" s="186"/>
      <c r="CS108" s="186"/>
      <c r="CT108" s="186"/>
      <c r="CU108" s="186"/>
      <c r="CV108" s="186"/>
      <c r="CW108" s="186"/>
      <c r="CX108" s="186"/>
      <c r="CY108" s="186"/>
      <c r="CZ108" s="186"/>
      <c r="DA108" s="186"/>
      <c r="DB108" s="186"/>
      <c r="DC108" s="186"/>
      <c r="DD108" s="186"/>
      <c r="DE108" s="186"/>
      <c r="DF108" s="186"/>
    </row>
    <row r="109" spans="1:110" s="51" customFormat="1" ht="27" customHeight="1" x14ac:dyDescent="0.2">
      <c r="B109" s="349"/>
      <c r="C109" s="329"/>
      <c r="D109" s="355"/>
      <c r="E109" s="356"/>
      <c r="F109" s="356"/>
      <c r="G109" s="357"/>
      <c r="H109" s="62"/>
      <c r="I109" s="63"/>
      <c r="J109" s="63"/>
      <c r="K109" s="63"/>
      <c r="L109" s="71"/>
      <c r="M109" s="351"/>
      <c r="N109" s="359"/>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c r="BF109" s="186"/>
      <c r="BG109" s="186"/>
      <c r="BH109" s="186"/>
      <c r="BI109" s="186"/>
      <c r="BJ109" s="186"/>
      <c r="BK109" s="186"/>
      <c r="BL109" s="186"/>
      <c r="BM109" s="186"/>
      <c r="BN109" s="186"/>
      <c r="BO109" s="186"/>
      <c r="BP109" s="186"/>
      <c r="BQ109" s="186"/>
      <c r="BR109" s="186"/>
      <c r="BS109" s="186"/>
      <c r="BT109" s="186"/>
      <c r="BU109" s="186"/>
      <c r="BV109" s="186"/>
      <c r="BW109" s="186"/>
      <c r="BX109" s="186"/>
      <c r="BY109" s="186"/>
      <c r="BZ109" s="186"/>
      <c r="CA109" s="186"/>
      <c r="CB109" s="186"/>
      <c r="CC109" s="186"/>
      <c r="CD109" s="186"/>
      <c r="CE109" s="186"/>
      <c r="CF109" s="186"/>
      <c r="CG109" s="186"/>
      <c r="CH109" s="186"/>
      <c r="CI109" s="186"/>
      <c r="CJ109" s="186"/>
      <c r="CK109" s="186"/>
      <c r="CL109" s="186"/>
      <c r="CM109" s="186"/>
      <c r="CN109" s="186"/>
      <c r="CO109" s="186"/>
      <c r="CP109" s="186"/>
      <c r="CQ109" s="186"/>
      <c r="CR109" s="186"/>
      <c r="CS109" s="186"/>
      <c r="CT109" s="186"/>
      <c r="CU109" s="186"/>
      <c r="CV109" s="186"/>
      <c r="CW109" s="186"/>
      <c r="CX109" s="186"/>
      <c r="CY109" s="186"/>
      <c r="CZ109" s="186"/>
      <c r="DA109" s="186"/>
      <c r="DB109" s="186"/>
      <c r="DC109" s="186"/>
      <c r="DD109" s="186"/>
      <c r="DE109" s="186"/>
      <c r="DF109" s="186"/>
    </row>
    <row r="110" spans="1:110" s="51" customFormat="1" ht="27" customHeight="1" x14ac:dyDescent="0.2">
      <c r="A110" s="51">
        <v>34</v>
      </c>
      <c r="B110" s="347" t="str">
        <f>IF(ISERROR(VLOOKUP(A110,Checkliste!$I$8:$J$247,1,FALSE)=TRUE),"",VLOOKUP(A110,Checkliste!$I$8:$J$247,2,FALSE))</f>
        <v/>
      </c>
      <c r="C110" s="327" t="str">
        <f>IF(B110="","",VLOOKUP(B110,Checkliste!J:M,4,FALSE))</f>
        <v/>
      </c>
      <c r="D110" s="208"/>
      <c r="E110" s="208"/>
      <c r="F110" s="208"/>
      <c r="G110" s="208"/>
      <c r="H110" s="219"/>
      <c r="I110" s="214"/>
      <c r="J110" s="214"/>
      <c r="K110" s="214"/>
      <c r="L110" s="215"/>
      <c r="M110" s="351" t="str">
        <f>CONCATENATE(D110,E110,F110,G110)</f>
        <v/>
      </c>
      <c r="N110" s="359" t="str">
        <f>IF(LEN(M110)&gt;2,"Fehler",IF(M110="","",LEFT(M110,1)))</f>
        <v/>
      </c>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86"/>
      <c r="CQ110" s="186"/>
      <c r="CR110" s="186"/>
      <c r="CS110" s="186"/>
      <c r="CT110" s="186"/>
      <c r="CU110" s="186"/>
      <c r="CV110" s="186"/>
      <c r="CW110" s="186"/>
      <c r="CX110" s="186"/>
      <c r="CY110" s="186"/>
      <c r="CZ110" s="186"/>
      <c r="DA110" s="186"/>
      <c r="DB110" s="186"/>
      <c r="DC110" s="186"/>
      <c r="DD110" s="186"/>
      <c r="DE110" s="186"/>
      <c r="DF110" s="186"/>
    </row>
    <row r="111" spans="1:110" s="51" customFormat="1" ht="27" customHeight="1" x14ac:dyDescent="0.2">
      <c r="B111" s="348"/>
      <c r="C111" s="328"/>
      <c r="D111" s="352" t="str">
        <f>IF(N110="Fehler","Überprüfen Sie Ihre Eingabe","")</f>
        <v/>
      </c>
      <c r="E111" s="353"/>
      <c r="F111" s="353"/>
      <c r="G111" s="354"/>
      <c r="H111" s="103"/>
      <c r="I111" s="104"/>
      <c r="J111" s="104"/>
      <c r="K111" s="104"/>
      <c r="L111" s="105"/>
      <c r="M111" s="351"/>
      <c r="N111" s="359"/>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c r="BQ111" s="186"/>
      <c r="BR111" s="186"/>
      <c r="BS111" s="186"/>
      <c r="BT111" s="186"/>
      <c r="BU111" s="186"/>
      <c r="BV111" s="186"/>
      <c r="BW111" s="186"/>
      <c r="BX111" s="186"/>
      <c r="BY111" s="186"/>
      <c r="BZ111" s="186"/>
      <c r="CA111" s="186"/>
      <c r="CB111" s="186"/>
      <c r="CC111" s="186"/>
      <c r="CD111" s="186"/>
      <c r="CE111" s="186"/>
      <c r="CF111" s="186"/>
      <c r="CG111" s="186"/>
      <c r="CH111" s="186"/>
      <c r="CI111" s="186"/>
      <c r="CJ111" s="186"/>
      <c r="CK111" s="186"/>
      <c r="CL111" s="186"/>
      <c r="CM111" s="186"/>
      <c r="CN111" s="186"/>
      <c r="CO111" s="186"/>
      <c r="CP111" s="186"/>
      <c r="CQ111" s="186"/>
      <c r="CR111" s="186"/>
      <c r="CS111" s="186"/>
      <c r="CT111" s="186"/>
      <c r="CU111" s="186"/>
      <c r="CV111" s="186"/>
      <c r="CW111" s="186"/>
      <c r="CX111" s="186"/>
      <c r="CY111" s="186"/>
      <c r="CZ111" s="186"/>
      <c r="DA111" s="186"/>
      <c r="DB111" s="186"/>
      <c r="DC111" s="186"/>
      <c r="DD111" s="186"/>
      <c r="DE111" s="186"/>
      <c r="DF111" s="186"/>
    </row>
    <row r="112" spans="1:110" ht="27" customHeight="1" x14ac:dyDescent="0.2">
      <c r="A112" s="51"/>
      <c r="B112" s="349"/>
      <c r="C112" s="329"/>
      <c r="D112" s="355"/>
      <c r="E112" s="356"/>
      <c r="F112" s="356"/>
      <c r="G112" s="357"/>
      <c r="H112" s="62"/>
      <c r="I112" s="63"/>
      <c r="J112" s="63"/>
      <c r="K112" s="63"/>
      <c r="L112" s="71"/>
      <c r="M112" s="351"/>
      <c r="N112" s="359"/>
      <c r="P112" s="51"/>
    </row>
    <row r="113" spans="1:16" ht="27" customHeight="1" x14ac:dyDescent="0.2">
      <c r="A113" s="51">
        <v>35</v>
      </c>
      <c r="B113" s="347" t="str">
        <f>IF(ISERROR(VLOOKUP(A113,Checkliste!$I$8:$J$247,1,FALSE)=TRUE),"",VLOOKUP(A113,Checkliste!$I$8:$J$247,2,FALSE))</f>
        <v/>
      </c>
      <c r="C113" s="327" t="str">
        <f>IF(B113="","",VLOOKUP(B113,Checkliste!J:M,4,FALSE))</f>
        <v/>
      </c>
      <c r="D113" s="208"/>
      <c r="E113" s="208"/>
      <c r="F113" s="208"/>
      <c r="G113" s="208"/>
      <c r="H113" s="219"/>
      <c r="I113" s="214"/>
      <c r="J113" s="214"/>
      <c r="K113" s="214"/>
      <c r="L113" s="215"/>
      <c r="M113" s="351" t="str">
        <f>CONCATENATE(D113,E113,F113,G113)</f>
        <v/>
      </c>
      <c r="N113" s="359" t="str">
        <f t="shared" ref="N113:N119" si="1">IF(LEN(M113)&gt;2,"Fehler",IF(M113="","",LEFT(M113,1)))</f>
        <v/>
      </c>
      <c r="P113" s="51"/>
    </row>
    <row r="114" spans="1:16" ht="27" customHeight="1" x14ac:dyDescent="0.2">
      <c r="A114" s="51"/>
      <c r="B114" s="348"/>
      <c r="C114" s="328"/>
      <c r="D114" s="352" t="str">
        <f>IF(N113="Fehler","Überprüfen Sie Ihre Eingabe","")</f>
        <v/>
      </c>
      <c r="E114" s="353"/>
      <c r="F114" s="353"/>
      <c r="G114" s="354"/>
      <c r="H114" s="103"/>
      <c r="I114" s="104"/>
      <c r="J114" s="104"/>
      <c r="K114" s="104"/>
      <c r="L114" s="105"/>
      <c r="M114" s="351"/>
      <c r="N114" s="359"/>
      <c r="P114" s="51"/>
    </row>
    <row r="115" spans="1:16" ht="27" customHeight="1" x14ac:dyDescent="0.2">
      <c r="A115" s="51"/>
      <c r="B115" s="349"/>
      <c r="C115" s="329"/>
      <c r="D115" s="355"/>
      <c r="E115" s="356"/>
      <c r="F115" s="356"/>
      <c r="G115" s="357"/>
      <c r="H115" s="62"/>
      <c r="I115" s="63"/>
      <c r="J115" s="63"/>
      <c r="K115" s="63"/>
      <c r="L115" s="71"/>
      <c r="M115" s="351"/>
      <c r="N115" s="359"/>
    </row>
    <row r="116" spans="1:16" ht="27" customHeight="1" x14ac:dyDescent="0.2">
      <c r="A116" s="51">
        <v>36</v>
      </c>
      <c r="B116" s="347" t="str">
        <f>IF(ISERROR(VLOOKUP(A116,Checkliste!$I$8:$J$247,1,FALSE)=TRUE),"",VLOOKUP(A116,Checkliste!$I$8:$J$247,2,FALSE))</f>
        <v/>
      </c>
      <c r="C116" s="327" t="str">
        <f>IF(B116="","",VLOOKUP(B116,Checkliste!J:M,4,FALSE))</f>
        <v/>
      </c>
      <c r="D116" s="208"/>
      <c r="E116" s="208"/>
      <c r="F116" s="208"/>
      <c r="G116" s="208"/>
      <c r="H116" s="219"/>
      <c r="I116" s="214"/>
      <c r="J116" s="214"/>
      <c r="K116" s="214"/>
      <c r="L116" s="215"/>
      <c r="M116" s="351" t="str">
        <f>CONCATENATE(D116,E116,F116,G116)</f>
        <v/>
      </c>
      <c r="N116" s="359" t="str">
        <f t="shared" si="1"/>
        <v/>
      </c>
    </row>
    <row r="117" spans="1:16" ht="27" customHeight="1" x14ac:dyDescent="0.2">
      <c r="A117" s="51"/>
      <c r="B117" s="348"/>
      <c r="C117" s="328"/>
      <c r="D117" s="352" t="str">
        <f>IF(N116="Fehler","Überprüfen Sie Ihre Eingabe","")</f>
        <v/>
      </c>
      <c r="E117" s="353"/>
      <c r="F117" s="353"/>
      <c r="G117" s="354"/>
      <c r="H117" s="103"/>
      <c r="I117" s="104"/>
      <c r="J117" s="104"/>
      <c r="K117" s="104"/>
      <c r="L117" s="105"/>
      <c r="M117" s="351"/>
      <c r="N117" s="359"/>
    </row>
    <row r="118" spans="1:16" ht="27" customHeight="1" x14ac:dyDescent="0.2">
      <c r="A118" s="51"/>
      <c r="B118" s="349"/>
      <c r="C118" s="329"/>
      <c r="D118" s="355"/>
      <c r="E118" s="356"/>
      <c r="F118" s="356"/>
      <c r="G118" s="357"/>
      <c r="H118" s="62"/>
      <c r="I118" s="63"/>
      <c r="J118" s="63"/>
      <c r="K118" s="63"/>
      <c r="L118" s="71"/>
      <c r="M118" s="351"/>
      <c r="N118" s="359"/>
    </row>
    <row r="119" spans="1:16" ht="27" customHeight="1" x14ac:dyDescent="0.2">
      <c r="A119" s="51">
        <v>37</v>
      </c>
      <c r="B119" s="347" t="str">
        <f>IF(ISERROR(VLOOKUP(A119,Checkliste!$I$8:$J$247,1,FALSE)=TRUE),"",VLOOKUP(A119,Checkliste!$I$8:$J$247,2,FALSE))</f>
        <v/>
      </c>
      <c r="C119" s="327" t="str">
        <f>IF(B119="","",VLOOKUP(B119,Checkliste!J:M,4,FALSE))</f>
        <v/>
      </c>
      <c r="D119" s="208"/>
      <c r="E119" s="208"/>
      <c r="F119" s="208"/>
      <c r="G119" s="208"/>
      <c r="H119" s="219"/>
      <c r="I119" s="210"/>
      <c r="J119" s="210"/>
      <c r="K119" s="210"/>
      <c r="L119" s="211"/>
      <c r="M119" s="351" t="str">
        <f>CONCATENATE(D119,E119,F119,G119)</f>
        <v/>
      </c>
      <c r="N119" s="359" t="str">
        <f t="shared" si="1"/>
        <v/>
      </c>
    </row>
    <row r="120" spans="1:16" ht="27" customHeight="1" x14ac:dyDescent="0.2">
      <c r="A120" s="51"/>
      <c r="B120" s="348"/>
      <c r="C120" s="328"/>
      <c r="D120" s="352" t="str">
        <f>IF(N119="Fehler","Überprüfen Sie Ihre Eingabe","")</f>
        <v/>
      </c>
      <c r="E120" s="353"/>
      <c r="F120" s="353"/>
      <c r="G120" s="354"/>
      <c r="H120" s="103"/>
      <c r="I120" s="104"/>
      <c r="J120" s="104"/>
      <c r="K120" s="104"/>
      <c r="L120" s="105"/>
      <c r="M120" s="351"/>
      <c r="N120" s="359"/>
    </row>
    <row r="121" spans="1:16" ht="27" customHeight="1" x14ac:dyDescent="0.2">
      <c r="A121" s="51"/>
      <c r="B121" s="349"/>
      <c r="C121" s="329"/>
      <c r="D121" s="355"/>
      <c r="E121" s="356"/>
      <c r="F121" s="356"/>
      <c r="G121" s="357"/>
      <c r="H121" s="62"/>
      <c r="I121" s="63"/>
      <c r="J121" s="63"/>
      <c r="K121" s="63"/>
      <c r="L121" s="71"/>
      <c r="M121" s="351"/>
      <c r="N121" s="359"/>
    </row>
    <row r="122" spans="1:16" ht="27" customHeight="1" x14ac:dyDescent="0.2">
      <c r="A122" s="51">
        <v>38</v>
      </c>
      <c r="B122" s="347" t="str">
        <f>IF(ISERROR(VLOOKUP(A122,Checkliste!$I$8:$J$247,1,FALSE)=TRUE),"",VLOOKUP(A122,Checkliste!$I$8:$J$247,2,FALSE))</f>
        <v/>
      </c>
      <c r="C122" s="327" t="str">
        <f>IF(B122="","",VLOOKUP(B122,Checkliste!J:M,4,FALSE))</f>
        <v/>
      </c>
      <c r="D122" s="208"/>
      <c r="E122" s="208"/>
      <c r="F122" s="208"/>
      <c r="G122" s="208"/>
      <c r="H122" s="219"/>
      <c r="I122" s="214"/>
      <c r="J122" s="214"/>
      <c r="K122" s="214"/>
      <c r="L122" s="215"/>
      <c r="M122" s="351" t="str">
        <f>CONCATENATE(D122,E122,F122,G122)</f>
        <v/>
      </c>
      <c r="N122" s="359" t="str">
        <f>IF(LEN(M122)&gt;2,"Fehler",IF(M122="","",LEFT(M122,1)))</f>
        <v/>
      </c>
    </row>
    <row r="123" spans="1:16" ht="27" customHeight="1" x14ac:dyDescent="0.2">
      <c r="A123" s="51"/>
      <c r="B123" s="348"/>
      <c r="C123" s="328"/>
      <c r="D123" s="352" t="str">
        <f>IF(N122="Fehler","Überprüfen Sie Ihre Eingabe","")</f>
        <v/>
      </c>
      <c r="E123" s="353"/>
      <c r="F123" s="353"/>
      <c r="G123" s="354"/>
      <c r="H123" s="103"/>
      <c r="I123" s="104"/>
      <c r="J123" s="104"/>
      <c r="K123" s="104"/>
      <c r="L123" s="105"/>
      <c r="M123" s="351"/>
      <c r="N123" s="359"/>
    </row>
    <row r="124" spans="1:16" ht="27" customHeight="1" x14ac:dyDescent="0.2">
      <c r="A124" s="51"/>
      <c r="B124" s="349"/>
      <c r="C124" s="329"/>
      <c r="D124" s="355"/>
      <c r="E124" s="356"/>
      <c r="F124" s="356"/>
      <c r="G124" s="357"/>
      <c r="H124" s="62"/>
      <c r="I124" s="63"/>
      <c r="J124" s="63"/>
      <c r="K124" s="63"/>
      <c r="L124" s="71"/>
      <c r="M124" s="351"/>
      <c r="N124" s="359"/>
    </row>
    <row r="125" spans="1:16" ht="27" customHeight="1" x14ac:dyDescent="0.2">
      <c r="A125" s="51">
        <v>39</v>
      </c>
      <c r="B125" s="347" t="str">
        <f>IF(ISERROR(VLOOKUP(A125,Checkliste!$I$8:$J$247,1,FALSE)=TRUE),"",VLOOKUP(A125,Checkliste!$I$8:$J$247,2,FALSE))</f>
        <v/>
      </c>
      <c r="C125" s="327" t="str">
        <f>IF(B125="","",VLOOKUP(B125,Checkliste!J:M,4,FALSE))</f>
        <v/>
      </c>
      <c r="D125" s="208"/>
      <c r="E125" s="208"/>
      <c r="F125" s="208"/>
      <c r="G125" s="208"/>
      <c r="H125" s="219"/>
      <c r="I125" s="214"/>
      <c r="J125" s="214"/>
      <c r="K125" s="214"/>
      <c r="L125" s="215"/>
      <c r="M125" s="351" t="str">
        <f>CONCATENATE(D125,E125,F125,G125)</f>
        <v/>
      </c>
      <c r="N125" s="359" t="str">
        <f>IF(LEN(M125)&gt;2,"Fehler",IF(M125="","",LEFT(M125,1)))</f>
        <v/>
      </c>
    </row>
    <row r="126" spans="1:16" ht="27" customHeight="1" x14ac:dyDescent="0.2">
      <c r="A126" s="51"/>
      <c r="B126" s="348"/>
      <c r="C126" s="328"/>
      <c r="D126" s="352" t="str">
        <f>IF(N125="Fehler","Überprüfen Sie Ihre Eingabe","")</f>
        <v/>
      </c>
      <c r="E126" s="353"/>
      <c r="F126" s="353"/>
      <c r="G126" s="354"/>
      <c r="H126" s="103"/>
      <c r="I126" s="104"/>
      <c r="J126" s="104"/>
      <c r="K126" s="104"/>
      <c r="L126" s="105"/>
      <c r="M126" s="351"/>
      <c r="N126" s="359"/>
    </row>
    <row r="127" spans="1:16" ht="27" customHeight="1" x14ac:dyDescent="0.2">
      <c r="A127" s="51"/>
      <c r="B127" s="349"/>
      <c r="C127" s="329"/>
      <c r="D127" s="355"/>
      <c r="E127" s="356"/>
      <c r="F127" s="356"/>
      <c r="G127" s="357"/>
      <c r="H127" s="62"/>
      <c r="I127" s="63"/>
      <c r="J127" s="63"/>
      <c r="K127" s="63"/>
      <c r="L127" s="71"/>
      <c r="M127" s="351"/>
      <c r="N127" s="359"/>
    </row>
    <row r="128" spans="1:16" ht="27" customHeight="1" x14ac:dyDescent="0.2">
      <c r="A128" s="51">
        <v>40</v>
      </c>
      <c r="B128" s="358" t="str">
        <f>IF(ISERROR(VLOOKUP(A128,Checkliste!$I$8:$J$247,1,FALSE)=TRUE),"",VLOOKUP(A128,Checkliste!$I$8:$J$247,2,FALSE))</f>
        <v/>
      </c>
      <c r="C128" s="350" t="str">
        <f>IF(B128="","",VLOOKUP(B128,Checkliste!J:M,4,FALSE))</f>
        <v/>
      </c>
      <c r="D128" s="208"/>
      <c r="E128" s="208"/>
      <c r="F128" s="208"/>
      <c r="G128" s="208"/>
      <c r="H128" s="220"/>
      <c r="I128" s="216"/>
      <c r="J128" s="216"/>
      <c r="K128" s="216"/>
      <c r="L128" s="217"/>
      <c r="M128" s="351" t="str">
        <f>CONCATENATE(D128,E128,F128,G128)</f>
        <v/>
      </c>
      <c r="N128" s="359" t="str">
        <f>IF(LEN(M128)&gt;2,"Fehler",IF(M128="","",LEFT(M128,1)))</f>
        <v/>
      </c>
    </row>
    <row r="129" spans="1:14" ht="27" customHeight="1" x14ac:dyDescent="0.2">
      <c r="A129" s="51"/>
      <c r="B129" s="348"/>
      <c r="C129" s="328"/>
      <c r="D129" s="352" t="str">
        <f>IF(N128="Fehler","Überprüfen Sie Ihre Eingabe","")</f>
        <v/>
      </c>
      <c r="E129" s="353"/>
      <c r="F129" s="353"/>
      <c r="G129" s="354"/>
      <c r="H129" s="103"/>
      <c r="I129" s="104"/>
      <c r="J129" s="104"/>
      <c r="K129" s="104"/>
      <c r="L129" s="105"/>
      <c r="M129" s="351"/>
      <c r="N129" s="359"/>
    </row>
    <row r="130" spans="1:14" ht="27" customHeight="1" x14ac:dyDescent="0.2">
      <c r="A130" s="51"/>
      <c r="B130" s="349"/>
      <c r="C130" s="329"/>
      <c r="D130" s="355"/>
      <c r="E130" s="356"/>
      <c r="F130" s="356"/>
      <c r="G130" s="357"/>
      <c r="H130" s="62"/>
      <c r="I130" s="63"/>
      <c r="J130" s="63"/>
      <c r="K130" s="63"/>
      <c r="L130" s="71"/>
      <c r="M130" s="351"/>
      <c r="N130" s="359"/>
    </row>
    <row r="131" spans="1:14" ht="18" x14ac:dyDescent="0.25">
      <c r="B131" s="95" t="s">
        <v>68</v>
      </c>
      <c r="C131" s="54"/>
      <c r="M131" s="48"/>
    </row>
    <row r="132" spans="1:14" hidden="1" x14ac:dyDescent="0.2">
      <c r="C132" s="54"/>
    </row>
    <row r="133" spans="1:14" ht="15.75" hidden="1" x14ac:dyDescent="0.25">
      <c r="B133" s="96" t="s">
        <v>69</v>
      </c>
      <c r="C133" s="54"/>
    </row>
    <row r="134" spans="1:14" ht="15" hidden="1" x14ac:dyDescent="0.25">
      <c r="B134" s="55" t="s">
        <v>52</v>
      </c>
      <c r="C134" s="55" t="s">
        <v>70</v>
      </c>
      <c r="G134" s="56"/>
      <c r="H134" s="56"/>
      <c r="I134" s="56"/>
      <c r="J134" s="57"/>
      <c r="K134" s="57"/>
      <c r="L134" s="57"/>
      <c r="M134" s="135"/>
    </row>
    <row r="135" spans="1:14" hidden="1" x14ac:dyDescent="0.2">
      <c r="B135" s="58"/>
      <c r="C135" s="58"/>
      <c r="G135" s="59"/>
      <c r="H135" s="60"/>
      <c r="I135" s="60"/>
      <c r="J135" s="4"/>
      <c r="K135" s="49"/>
      <c r="L135" s="4"/>
      <c r="M135" s="136"/>
    </row>
    <row r="136" spans="1:14" hidden="1" x14ac:dyDescent="0.2">
      <c r="B136" s="97"/>
      <c r="C136" s="61"/>
      <c r="G136" s="59"/>
      <c r="H136" s="59"/>
      <c r="I136" s="59"/>
      <c r="J136" s="4"/>
      <c r="K136" s="49"/>
      <c r="L136" s="4"/>
      <c r="M136" s="136"/>
    </row>
    <row r="137" spans="1:14" hidden="1" x14ac:dyDescent="0.2">
      <c r="B137" s="98" t="s">
        <v>71</v>
      </c>
      <c r="C137" s="83" t="s">
        <v>27</v>
      </c>
      <c r="D137" s="72"/>
      <c r="E137" s="72"/>
      <c r="F137" s="72"/>
      <c r="G137" s="47"/>
      <c r="H137" s="4"/>
      <c r="I137" s="49"/>
      <c r="J137" s="4"/>
      <c r="K137" s="4"/>
    </row>
    <row r="138" spans="1:14" hidden="1" x14ac:dyDescent="0.2">
      <c r="B138" s="98" t="s">
        <v>72</v>
      </c>
      <c r="C138" s="83" t="s">
        <v>2</v>
      </c>
      <c r="D138" s="72"/>
      <c r="E138" s="72"/>
      <c r="F138" s="72"/>
      <c r="G138" s="47"/>
      <c r="H138" s="4"/>
      <c r="I138" s="49"/>
      <c r="J138" s="4"/>
      <c r="K138" s="4"/>
    </row>
    <row r="139" spans="1:14" hidden="1" x14ac:dyDescent="0.2">
      <c r="B139" s="98" t="s">
        <v>73</v>
      </c>
      <c r="C139" s="83" t="s">
        <v>3</v>
      </c>
      <c r="D139" s="72"/>
      <c r="E139" s="72"/>
      <c r="F139" s="72"/>
      <c r="G139" s="47"/>
      <c r="H139" s="4"/>
      <c r="I139" s="49"/>
      <c r="J139" s="4"/>
      <c r="K139" s="4"/>
    </row>
    <row r="140" spans="1:14" hidden="1" x14ac:dyDescent="0.2">
      <c r="B140" s="98" t="s">
        <v>74</v>
      </c>
      <c r="C140" s="83" t="s">
        <v>4</v>
      </c>
      <c r="D140" s="72"/>
      <c r="E140" s="72"/>
      <c r="F140" s="72"/>
      <c r="G140" s="47"/>
      <c r="H140" s="4"/>
      <c r="I140" s="49"/>
      <c r="J140" s="4"/>
      <c r="K140" s="4"/>
    </row>
    <row r="141" spans="1:14" hidden="1" x14ac:dyDescent="0.2">
      <c r="B141" s="98" t="s">
        <v>75</v>
      </c>
      <c r="C141" s="84" t="s">
        <v>5</v>
      </c>
      <c r="D141" s="85"/>
      <c r="E141" s="85"/>
      <c r="F141" s="85"/>
      <c r="G141" s="85"/>
      <c r="H141" s="49"/>
      <c r="I141" s="49"/>
      <c r="J141" s="49"/>
      <c r="K141" s="49"/>
    </row>
    <row r="142" spans="1:14" hidden="1" x14ac:dyDescent="0.2">
      <c r="B142" s="98" t="s">
        <v>76</v>
      </c>
      <c r="C142" s="84" t="s">
        <v>36</v>
      </c>
      <c r="D142" s="85"/>
      <c r="E142" s="85"/>
      <c r="F142" s="85"/>
      <c r="G142" s="85"/>
    </row>
    <row r="143" spans="1:14" hidden="1" x14ac:dyDescent="0.2">
      <c r="B143" s="98" t="s">
        <v>106</v>
      </c>
      <c r="C143" s="84" t="s">
        <v>44</v>
      </c>
      <c r="D143" s="85"/>
      <c r="E143" s="85"/>
      <c r="F143" s="85"/>
      <c r="G143" s="85"/>
    </row>
    <row r="144" spans="1:14" hidden="1" x14ac:dyDescent="0.2">
      <c r="B144" s="98" t="s">
        <v>77</v>
      </c>
      <c r="C144" s="86" t="s">
        <v>7</v>
      </c>
      <c r="D144" s="85"/>
      <c r="E144" s="85"/>
      <c r="F144" s="85"/>
      <c r="G144" s="85"/>
    </row>
    <row r="145" spans="2:7" hidden="1" x14ac:dyDescent="0.2">
      <c r="B145" s="98" t="s">
        <v>78</v>
      </c>
      <c r="C145" s="86" t="s">
        <v>8</v>
      </c>
      <c r="D145" s="85"/>
      <c r="E145" s="85"/>
      <c r="F145" s="85"/>
      <c r="G145" s="85"/>
    </row>
    <row r="146" spans="2:7" hidden="1" x14ac:dyDescent="0.2">
      <c r="B146" s="98" t="s">
        <v>79</v>
      </c>
      <c r="C146" s="86" t="s">
        <v>9</v>
      </c>
      <c r="D146" s="85"/>
      <c r="E146" s="85"/>
      <c r="F146" s="85"/>
      <c r="G146" s="85"/>
    </row>
    <row r="147" spans="2:7" hidden="1" x14ac:dyDescent="0.2">
      <c r="B147" s="98" t="s">
        <v>80</v>
      </c>
      <c r="C147" s="86" t="s">
        <v>10</v>
      </c>
      <c r="D147" s="85"/>
      <c r="E147" s="85"/>
      <c r="F147" s="85"/>
      <c r="G147" s="85"/>
    </row>
    <row r="148" spans="2:7" hidden="1" x14ac:dyDescent="0.2">
      <c r="B148" s="98" t="s">
        <v>81</v>
      </c>
      <c r="C148" s="84" t="s">
        <v>11</v>
      </c>
      <c r="D148" s="85"/>
      <c r="E148" s="85"/>
      <c r="F148" s="85"/>
      <c r="G148" s="85"/>
    </row>
    <row r="149" spans="2:7" hidden="1" x14ac:dyDescent="0.2">
      <c r="B149" s="98" t="s">
        <v>82</v>
      </c>
      <c r="C149" s="84" t="s">
        <v>12</v>
      </c>
      <c r="D149" s="85"/>
      <c r="E149" s="85"/>
      <c r="F149" s="85"/>
      <c r="G149" s="85"/>
    </row>
    <row r="150" spans="2:7" hidden="1" x14ac:dyDescent="0.2">
      <c r="B150" s="98" t="s">
        <v>83</v>
      </c>
      <c r="C150" s="84" t="s">
        <v>32</v>
      </c>
      <c r="D150" s="85"/>
      <c r="E150" s="85"/>
      <c r="F150" s="85"/>
      <c r="G150" s="85"/>
    </row>
    <row r="151" spans="2:7" hidden="1" x14ac:dyDescent="0.2">
      <c r="B151" s="98" t="s">
        <v>84</v>
      </c>
      <c r="C151" s="86" t="s">
        <v>14</v>
      </c>
      <c r="D151" s="85"/>
      <c r="E151" s="85"/>
      <c r="F151" s="85"/>
      <c r="G151" s="85"/>
    </row>
    <row r="152" spans="2:7" hidden="1" x14ac:dyDescent="0.2">
      <c r="B152" s="98" t="s">
        <v>85</v>
      </c>
      <c r="C152" s="86" t="s">
        <v>15</v>
      </c>
      <c r="D152" s="85"/>
      <c r="E152" s="85"/>
      <c r="F152" s="85"/>
      <c r="G152" s="85"/>
    </row>
    <row r="153" spans="2:7" ht="36" hidden="1" x14ac:dyDescent="0.2">
      <c r="B153" s="98" t="s">
        <v>86</v>
      </c>
      <c r="C153" s="87" t="s">
        <v>87</v>
      </c>
      <c r="D153" s="85"/>
      <c r="E153" s="85"/>
      <c r="F153" s="85"/>
      <c r="G153" s="85"/>
    </row>
    <row r="154" spans="2:7" hidden="1" x14ac:dyDescent="0.2">
      <c r="B154" s="98" t="s">
        <v>88</v>
      </c>
      <c r="C154" s="84" t="s">
        <v>17</v>
      </c>
      <c r="D154" s="85"/>
      <c r="E154" s="85"/>
      <c r="F154" s="85"/>
      <c r="G154" s="85"/>
    </row>
    <row r="155" spans="2:7" hidden="1" x14ac:dyDescent="0.2">
      <c r="B155" s="98" t="s">
        <v>89</v>
      </c>
      <c r="C155" s="84" t="s">
        <v>18</v>
      </c>
      <c r="D155" s="85"/>
      <c r="E155" s="85"/>
      <c r="F155" s="85"/>
      <c r="G155" s="85"/>
    </row>
    <row r="156" spans="2:7" hidden="1" x14ac:dyDescent="0.2">
      <c r="B156" s="98" t="s">
        <v>90</v>
      </c>
      <c r="C156" s="84" t="s">
        <v>19</v>
      </c>
      <c r="D156" s="85"/>
      <c r="E156" s="85"/>
      <c r="F156" s="85"/>
      <c r="G156" s="85"/>
    </row>
    <row r="157" spans="2:7" ht="34.5" hidden="1" x14ac:dyDescent="0.2">
      <c r="B157" s="98" t="s">
        <v>91</v>
      </c>
      <c r="C157" s="88" t="s">
        <v>31</v>
      </c>
      <c r="D157" s="85"/>
      <c r="E157" s="85"/>
      <c r="F157" s="85"/>
      <c r="G157" s="85"/>
    </row>
    <row r="158" spans="2:7" hidden="1" x14ac:dyDescent="0.2">
      <c r="B158" s="98" t="s">
        <v>92</v>
      </c>
      <c r="C158" s="86" t="s">
        <v>21</v>
      </c>
      <c r="D158" s="85"/>
      <c r="E158" s="85"/>
      <c r="F158" s="85"/>
      <c r="G158" s="85"/>
    </row>
    <row r="159" spans="2:7" hidden="1" x14ac:dyDescent="0.2">
      <c r="B159" s="98" t="s">
        <v>93</v>
      </c>
      <c r="C159" s="86" t="s">
        <v>22</v>
      </c>
      <c r="D159" s="85"/>
      <c r="E159" s="85"/>
      <c r="F159" s="85"/>
      <c r="G159" s="85"/>
    </row>
    <row r="160" spans="2:7" hidden="1" x14ac:dyDescent="0.2">
      <c r="B160" s="98" t="s">
        <v>94</v>
      </c>
      <c r="C160" s="86" t="s">
        <v>23</v>
      </c>
      <c r="D160" s="85"/>
      <c r="E160" s="85"/>
      <c r="F160" s="85"/>
      <c r="G160" s="85"/>
    </row>
    <row r="161" spans="2:7" hidden="1" x14ac:dyDescent="0.2">
      <c r="B161" s="98" t="s">
        <v>95</v>
      </c>
      <c r="C161" s="86" t="s">
        <v>24</v>
      </c>
      <c r="D161" s="85"/>
      <c r="E161" s="85"/>
      <c r="F161" s="85"/>
      <c r="G161" s="85"/>
    </row>
    <row r="162" spans="2:7" hidden="1" x14ac:dyDescent="0.2">
      <c r="B162" s="98" t="s">
        <v>96</v>
      </c>
      <c r="C162" s="84" t="s">
        <v>26</v>
      </c>
      <c r="D162" s="85"/>
      <c r="E162" s="85"/>
      <c r="F162" s="85"/>
      <c r="G162" s="85"/>
    </row>
    <row r="163" spans="2:7" ht="46.5" hidden="1" x14ac:dyDescent="0.2">
      <c r="B163" s="98" t="s">
        <v>97</v>
      </c>
      <c r="C163" s="41" t="s">
        <v>34</v>
      </c>
      <c r="D163" s="72"/>
      <c r="E163" s="72"/>
      <c r="F163" s="72"/>
      <c r="G163" s="72"/>
    </row>
    <row r="164" spans="2:7" hidden="1" x14ac:dyDescent="0.2">
      <c r="B164" s="98" t="s">
        <v>107</v>
      </c>
      <c r="C164" s="17" t="s">
        <v>35</v>
      </c>
      <c r="D164" s="72"/>
      <c r="E164" s="72"/>
      <c r="F164" s="72"/>
      <c r="G164" s="72"/>
    </row>
    <row r="165" spans="2:7" ht="72" hidden="1" x14ac:dyDescent="0.2">
      <c r="B165" s="98" t="s">
        <v>98</v>
      </c>
      <c r="C165" s="43" t="s">
        <v>39</v>
      </c>
      <c r="D165" s="72"/>
      <c r="E165" s="72"/>
      <c r="F165" s="72"/>
      <c r="G165" s="72"/>
    </row>
    <row r="166" spans="2:7" ht="34.5" hidden="1" x14ac:dyDescent="0.2">
      <c r="B166" s="98" t="s">
        <v>99</v>
      </c>
      <c r="C166" s="43" t="s">
        <v>40</v>
      </c>
      <c r="D166" s="72"/>
      <c r="E166" s="72"/>
      <c r="F166" s="72"/>
      <c r="G166" s="72"/>
    </row>
    <row r="167" spans="2:7" hidden="1" x14ac:dyDescent="0.2">
      <c r="B167" s="98" t="s">
        <v>100</v>
      </c>
      <c r="C167" s="44" t="s">
        <v>28</v>
      </c>
      <c r="D167" s="72"/>
      <c r="E167" s="72"/>
      <c r="F167" s="72"/>
      <c r="G167" s="72"/>
    </row>
    <row r="168" spans="2:7" ht="46.5" hidden="1" x14ac:dyDescent="0.2">
      <c r="B168" s="98" t="s">
        <v>101</v>
      </c>
      <c r="C168" s="43" t="s">
        <v>46</v>
      </c>
      <c r="D168" s="72"/>
      <c r="E168" s="72"/>
      <c r="F168" s="72"/>
      <c r="G168" s="72"/>
    </row>
    <row r="169" spans="2:7" hidden="1" x14ac:dyDescent="0.2">
      <c r="B169" s="98" t="s">
        <v>102</v>
      </c>
      <c r="C169" s="44" t="s">
        <v>41</v>
      </c>
      <c r="D169" s="72"/>
      <c r="E169" s="72"/>
      <c r="F169" s="72"/>
      <c r="G169" s="72"/>
    </row>
    <row r="170" spans="2:7" ht="36" hidden="1" x14ac:dyDescent="0.2">
      <c r="B170" s="98" t="s">
        <v>108</v>
      </c>
      <c r="C170" s="43" t="s">
        <v>29</v>
      </c>
      <c r="D170" s="72"/>
      <c r="E170" s="72"/>
      <c r="F170" s="72"/>
      <c r="G170" s="72"/>
    </row>
    <row r="171" spans="2:7" ht="24" hidden="1" x14ac:dyDescent="0.2">
      <c r="B171" s="98" t="s">
        <v>109</v>
      </c>
      <c r="C171" s="43" t="s">
        <v>47</v>
      </c>
      <c r="D171" s="72"/>
      <c r="E171" s="72"/>
      <c r="F171" s="72"/>
      <c r="G171" s="72"/>
    </row>
    <row r="172" spans="2:7" ht="36" hidden="1" x14ac:dyDescent="0.2">
      <c r="B172" s="98" t="s">
        <v>110</v>
      </c>
      <c r="C172" s="45" t="s">
        <v>180</v>
      </c>
      <c r="D172" s="72"/>
      <c r="E172" s="72"/>
      <c r="F172" s="72"/>
      <c r="G172" s="72"/>
    </row>
    <row r="173" spans="2:7" ht="60" hidden="1" x14ac:dyDescent="0.2">
      <c r="B173" s="98" t="s">
        <v>111</v>
      </c>
      <c r="C173" s="43" t="s">
        <v>48</v>
      </c>
      <c r="D173" s="72"/>
      <c r="E173" s="72"/>
      <c r="F173" s="72"/>
      <c r="G173" s="72"/>
    </row>
    <row r="174" spans="2:7" ht="69" hidden="1" x14ac:dyDescent="0.2">
      <c r="B174" s="98" t="s">
        <v>112</v>
      </c>
      <c r="C174" s="43" t="s">
        <v>45</v>
      </c>
      <c r="D174" s="72"/>
      <c r="E174" s="72"/>
      <c r="F174" s="72"/>
      <c r="G174" s="72"/>
    </row>
    <row r="175" spans="2:7" ht="48" hidden="1" x14ac:dyDescent="0.2">
      <c r="B175" s="98" t="s">
        <v>103</v>
      </c>
      <c r="C175" s="43" t="s">
        <v>42</v>
      </c>
      <c r="D175" s="72"/>
      <c r="E175" s="72"/>
      <c r="F175" s="72"/>
      <c r="G175" s="72"/>
    </row>
    <row r="176" spans="2:7" ht="48" hidden="1" x14ac:dyDescent="0.2">
      <c r="B176" s="98" t="s">
        <v>104</v>
      </c>
      <c r="C176" s="43" t="s">
        <v>30</v>
      </c>
      <c r="D176" s="72"/>
      <c r="E176" s="72"/>
      <c r="F176" s="72"/>
      <c r="G176" s="72"/>
    </row>
    <row r="177" spans="2:13" ht="72" hidden="1" x14ac:dyDescent="0.2">
      <c r="B177" s="98" t="s">
        <v>105</v>
      </c>
      <c r="C177" s="43" t="s">
        <v>43</v>
      </c>
      <c r="D177" s="72"/>
      <c r="E177" s="72"/>
      <c r="F177" s="72"/>
      <c r="G177" s="72"/>
    </row>
    <row r="178" spans="2:13" s="179" customFormat="1" x14ac:dyDescent="0.2">
      <c r="B178" s="180"/>
      <c r="M178" s="185"/>
    </row>
    <row r="179" spans="2:13" s="179" customFormat="1" x14ac:dyDescent="0.2">
      <c r="B179" s="180"/>
      <c r="M179" s="185"/>
    </row>
    <row r="180" spans="2:13" s="179" customFormat="1" x14ac:dyDescent="0.2">
      <c r="B180" s="180"/>
      <c r="M180" s="185"/>
    </row>
    <row r="181" spans="2:13" s="179" customFormat="1" x14ac:dyDescent="0.2">
      <c r="B181" s="180"/>
      <c r="M181" s="185"/>
    </row>
    <row r="182" spans="2:13" s="179" customFormat="1" x14ac:dyDescent="0.2">
      <c r="B182" s="180"/>
      <c r="M182" s="185"/>
    </row>
    <row r="183" spans="2:13" s="179" customFormat="1" x14ac:dyDescent="0.2">
      <c r="B183" s="180"/>
      <c r="M183" s="185"/>
    </row>
    <row r="184" spans="2:13" s="179" customFormat="1" x14ac:dyDescent="0.2">
      <c r="B184" s="180"/>
      <c r="M184" s="185"/>
    </row>
    <row r="185" spans="2:13" s="179" customFormat="1" x14ac:dyDescent="0.2">
      <c r="B185" s="180"/>
      <c r="M185" s="185"/>
    </row>
    <row r="186" spans="2:13" s="179" customFormat="1" x14ac:dyDescent="0.2">
      <c r="B186" s="180"/>
      <c r="M186" s="185"/>
    </row>
    <row r="187" spans="2:13" s="179" customFormat="1" x14ac:dyDescent="0.2">
      <c r="B187" s="180"/>
      <c r="M187" s="185"/>
    </row>
    <row r="188" spans="2:13" s="179" customFormat="1" x14ac:dyDescent="0.2">
      <c r="B188" s="180"/>
      <c r="M188" s="185"/>
    </row>
    <row r="189" spans="2:13" s="179" customFormat="1" x14ac:dyDescent="0.2">
      <c r="B189" s="180"/>
      <c r="M189" s="185"/>
    </row>
    <row r="190" spans="2:13" s="179" customFormat="1" x14ac:dyDescent="0.2">
      <c r="B190" s="180"/>
      <c r="M190" s="185"/>
    </row>
    <row r="191" spans="2:13" s="179" customFormat="1" x14ac:dyDescent="0.2">
      <c r="B191" s="180"/>
      <c r="M191" s="185"/>
    </row>
    <row r="192" spans="2:13" s="179" customFormat="1" x14ac:dyDescent="0.2">
      <c r="B192" s="180"/>
      <c r="M192" s="185"/>
    </row>
    <row r="193" spans="2:13" s="179" customFormat="1" x14ac:dyDescent="0.2">
      <c r="B193" s="180"/>
      <c r="M193" s="185"/>
    </row>
    <row r="194" spans="2:13" s="179" customFormat="1" x14ac:dyDescent="0.2">
      <c r="B194" s="180"/>
      <c r="M194" s="185"/>
    </row>
    <row r="195" spans="2:13" s="179" customFormat="1" x14ac:dyDescent="0.2">
      <c r="B195" s="180"/>
      <c r="M195" s="185"/>
    </row>
    <row r="196" spans="2:13" s="179" customFormat="1" x14ac:dyDescent="0.2">
      <c r="B196" s="180"/>
      <c r="M196" s="185"/>
    </row>
    <row r="197" spans="2:13" s="179" customFormat="1" x14ac:dyDescent="0.2">
      <c r="B197" s="180"/>
      <c r="M197" s="185"/>
    </row>
    <row r="198" spans="2:13" s="179" customFormat="1" x14ac:dyDescent="0.2">
      <c r="B198" s="180"/>
      <c r="M198" s="185"/>
    </row>
    <row r="199" spans="2:13" s="179" customFormat="1" x14ac:dyDescent="0.2">
      <c r="B199" s="180"/>
      <c r="M199" s="185"/>
    </row>
    <row r="200" spans="2:13" s="179" customFormat="1" x14ac:dyDescent="0.2">
      <c r="B200" s="180"/>
      <c r="M200" s="185"/>
    </row>
    <row r="201" spans="2:13" s="179" customFormat="1" x14ac:dyDescent="0.2">
      <c r="B201" s="180"/>
      <c r="M201" s="185"/>
    </row>
    <row r="202" spans="2:13" s="179" customFormat="1" x14ac:dyDescent="0.2">
      <c r="B202" s="180"/>
      <c r="M202" s="185"/>
    </row>
    <row r="203" spans="2:13" s="179" customFormat="1" x14ac:dyDescent="0.2">
      <c r="B203" s="180"/>
      <c r="M203" s="185"/>
    </row>
    <row r="204" spans="2:13" s="179" customFormat="1" x14ac:dyDescent="0.2">
      <c r="B204" s="180"/>
      <c r="M204" s="185"/>
    </row>
    <row r="205" spans="2:13" s="179" customFormat="1" x14ac:dyDescent="0.2">
      <c r="B205" s="180"/>
      <c r="M205" s="185"/>
    </row>
    <row r="206" spans="2:13" s="179" customFormat="1" x14ac:dyDescent="0.2">
      <c r="B206" s="180"/>
      <c r="M206" s="185"/>
    </row>
    <row r="207" spans="2:13" s="179" customFormat="1" x14ac:dyDescent="0.2">
      <c r="B207" s="180"/>
      <c r="M207" s="185"/>
    </row>
    <row r="208" spans="2:13" s="179" customFormat="1" x14ac:dyDescent="0.2">
      <c r="B208" s="180"/>
      <c r="M208" s="185"/>
    </row>
    <row r="209" spans="2:13" s="179" customFormat="1" x14ac:dyDescent="0.2">
      <c r="B209" s="180"/>
      <c r="M209" s="185"/>
    </row>
    <row r="210" spans="2:13" s="179" customFormat="1" x14ac:dyDescent="0.2">
      <c r="B210" s="180"/>
      <c r="M210" s="185"/>
    </row>
    <row r="211" spans="2:13" s="179" customFormat="1" x14ac:dyDescent="0.2">
      <c r="B211" s="180"/>
      <c r="M211" s="185"/>
    </row>
    <row r="212" spans="2:13" s="179" customFormat="1" x14ac:dyDescent="0.2">
      <c r="B212" s="180"/>
      <c r="M212" s="185"/>
    </row>
    <row r="213" spans="2:13" s="179" customFormat="1" x14ac:dyDescent="0.2">
      <c r="B213" s="180"/>
      <c r="M213" s="185"/>
    </row>
    <row r="214" spans="2:13" s="179" customFormat="1" x14ac:dyDescent="0.2">
      <c r="B214" s="180"/>
      <c r="M214" s="185"/>
    </row>
    <row r="215" spans="2:13" s="179" customFormat="1" x14ac:dyDescent="0.2">
      <c r="B215" s="180"/>
      <c r="M215" s="185"/>
    </row>
    <row r="216" spans="2:13" s="179" customFormat="1" x14ac:dyDescent="0.2">
      <c r="B216" s="180"/>
      <c r="M216" s="185"/>
    </row>
    <row r="217" spans="2:13" s="179" customFormat="1" x14ac:dyDescent="0.2">
      <c r="B217" s="180"/>
      <c r="M217" s="185"/>
    </row>
    <row r="218" spans="2:13" s="179" customFormat="1" x14ac:dyDescent="0.2">
      <c r="B218" s="180"/>
      <c r="M218" s="185"/>
    </row>
    <row r="219" spans="2:13" s="179" customFormat="1" x14ac:dyDescent="0.2">
      <c r="B219" s="180"/>
      <c r="M219" s="185"/>
    </row>
    <row r="220" spans="2:13" s="179" customFormat="1" x14ac:dyDescent="0.2">
      <c r="B220" s="180"/>
      <c r="M220" s="185"/>
    </row>
    <row r="221" spans="2:13" s="179" customFormat="1" x14ac:dyDescent="0.2">
      <c r="B221" s="180"/>
      <c r="M221" s="185"/>
    </row>
    <row r="222" spans="2:13" s="179" customFormat="1" x14ac:dyDescent="0.2">
      <c r="B222" s="180"/>
      <c r="M222" s="185"/>
    </row>
    <row r="223" spans="2:13" s="179" customFormat="1" x14ac:dyDescent="0.2">
      <c r="B223" s="180"/>
      <c r="M223" s="185"/>
    </row>
    <row r="224" spans="2:13" s="179" customFormat="1" x14ac:dyDescent="0.2">
      <c r="B224" s="180"/>
      <c r="M224" s="185"/>
    </row>
    <row r="225" spans="2:13" s="179" customFormat="1" x14ac:dyDescent="0.2">
      <c r="B225" s="180"/>
      <c r="M225" s="185"/>
    </row>
    <row r="226" spans="2:13" s="179" customFormat="1" x14ac:dyDescent="0.2">
      <c r="B226" s="180"/>
      <c r="M226" s="185"/>
    </row>
    <row r="227" spans="2:13" s="179" customFormat="1" x14ac:dyDescent="0.2">
      <c r="B227" s="180"/>
      <c r="M227" s="185"/>
    </row>
    <row r="228" spans="2:13" s="179" customFormat="1" x14ac:dyDescent="0.2">
      <c r="B228" s="180"/>
      <c r="M228" s="185"/>
    </row>
    <row r="229" spans="2:13" s="179" customFormat="1" x14ac:dyDescent="0.2">
      <c r="B229" s="180"/>
      <c r="M229" s="185"/>
    </row>
    <row r="230" spans="2:13" s="179" customFormat="1" x14ac:dyDescent="0.2">
      <c r="B230" s="180"/>
      <c r="M230" s="185"/>
    </row>
    <row r="231" spans="2:13" s="179" customFormat="1" x14ac:dyDescent="0.2">
      <c r="B231" s="180"/>
      <c r="M231" s="185"/>
    </row>
    <row r="232" spans="2:13" s="179" customFormat="1" x14ac:dyDescent="0.2">
      <c r="B232" s="180"/>
      <c r="M232" s="185"/>
    </row>
    <row r="233" spans="2:13" s="179" customFormat="1" x14ac:dyDescent="0.2">
      <c r="B233" s="180"/>
      <c r="M233" s="185"/>
    </row>
    <row r="234" spans="2:13" s="179" customFormat="1" x14ac:dyDescent="0.2">
      <c r="B234" s="180"/>
      <c r="M234" s="185"/>
    </row>
    <row r="235" spans="2:13" s="179" customFormat="1" x14ac:dyDescent="0.2">
      <c r="B235" s="180"/>
      <c r="M235" s="185"/>
    </row>
    <row r="236" spans="2:13" s="179" customFormat="1" x14ac:dyDescent="0.2">
      <c r="B236" s="180"/>
      <c r="M236" s="185"/>
    </row>
    <row r="237" spans="2:13" s="179" customFormat="1" x14ac:dyDescent="0.2">
      <c r="B237" s="180"/>
      <c r="M237" s="185"/>
    </row>
    <row r="238" spans="2:13" s="179" customFormat="1" x14ac:dyDescent="0.2">
      <c r="B238" s="180"/>
      <c r="M238" s="185"/>
    </row>
    <row r="239" spans="2:13" s="179" customFormat="1" x14ac:dyDescent="0.2">
      <c r="B239" s="180"/>
      <c r="M239" s="185"/>
    </row>
    <row r="240" spans="2:13" s="179" customFormat="1" x14ac:dyDescent="0.2">
      <c r="B240" s="180"/>
      <c r="M240" s="185"/>
    </row>
    <row r="241" spans="2:13" s="179" customFormat="1" x14ac:dyDescent="0.2">
      <c r="B241" s="180"/>
      <c r="M241" s="185"/>
    </row>
    <row r="242" spans="2:13" s="179" customFormat="1" x14ac:dyDescent="0.2">
      <c r="B242" s="180"/>
      <c r="M242" s="185"/>
    </row>
    <row r="243" spans="2:13" s="179" customFormat="1" x14ac:dyDescent="0.2">
      <c r="B243" s="180"/>
      <c r="M243" s="185"/>
    </row>
    <row r="244" spans="2:13" s="179" customFormat="1" x14ac:dyDescent="0.2">
      <c r="B244" s="180"/>
      <c r="M244" s="185"/>
    </row>
    <row r="245" spans="2:13" s="179" customFormat="1" x14ac:dyDescent="0.2">
      <c r="B245" s="180"/>
      <c r="M245" s="185"/>
    </row>
    <row r="246" spans="2:13" s="179" customFormat="1" x14ac:dyDescent="0.2">
      <c r="B246" s="180"/>
      <c r="M246" s="185"/>
    </row>
    <row r="247" spans="2:13" s="179" customFormat="1" x14ac:dyDescent="0.2">
      <c r="B247" s="180"/>
      <c r="M247" s="185"/>
    </row>
    <row r="248" spans="2:13" s="179" customFormat="1" x14ac:dyDescent="0.2">
      <c r="B248" s="180"/>
      <c r="M248" s="185"/>
    </row>
    <row r="249" spans="2:13" s="179" customFormat="1" x14ac:dyDescent="0.2">
      <c r="B249" s="180"/>
      <c r="M249" s="185"/>
    </row>
    <row r="250" spans="2:13" s="179" customFormat="1" x14ac:dyDescent="0.2">
      <c r="B250" s="180"/>
      <c r="M250" s="185"/>
    </row>
    <row r="251" spans="2:13" s="179" customFormat="1" x14ac:dyDescent="0.2">
      <c r="B251" s="180"/>
      <c r="M251" s="185"/>
    </row>
    <row r="252" spans="2:13" s="179" customFormat="1" x14ac:dyDescent="0.2">
      <c r="B252" s="180"/>
      <c r="M252" s="185"/>
    </row>
    <row r="253" spans="2:13" s="179" customFormat="1" x14ac:dyDescent="0.2">
      <c r="B253" s="180"/>
      <c r="M253" s="185"/>
    </row>
    <row r="254" spans="2:13" s="179" customFormat="1" x14ac:dyDescent="0.2">
      <c r="B254" s="180"/>
      <c r="M254" s="185"/>
    </row>
    <row r="255" spans="2:13" s="179" customFormat="1" x14ac:dyDescent="0.2">
      <c r="B255" s="180"/>
      <c r="M255" s="185"/>
    </row>
    <row r="256" spans="2:13" s="179" customFormat="1" x14ac:dyDescent="0.2">
      <c r="B256" s="180"/>
      <c r="M256" s="185"/>
    </row>
    <row r="257" spans="2:13" s="179" customFormat="1" x14ac:dyDescent="0.2">
      <c r="B257" s="180"/>
      <c r="M257" s="185"/>
    </row>
    <row r="258" spans="2:13" s="179" customFormat="1" x14ac:dyDescent="0.2">
      <c r="B258" s="180"/>
      <c r="M258" s="185"/>
    </row>
    <row r="259" spans="2:13" s="179" customFormat="1" x14ac:dyDescent="0.2">
      <c r="B259" s="180"/>
      <c r="M259" s="185"/>
    </row>
    <row r="260" spans="2:13" s="179" customFormat="1" x14ac:dyDescent="0.2">
      <c r="B260" s="180"/>
      <c r="M260" s="185"/>
    </row>
    <row r="261" spans="2:13" s="179" customFormat="1" x14ac:dyDescent="0.2">
      <c r="B261" s="180"/>
      <c r="M261" s="185"/>
    </row>
    <row r="262" spans="2:13" s="179" customFormat="1" x14ac:dyDescent="0.2">
      <c r="B262" s="180"/>
      <c r="M262" s="185"/>
    </row>
    <row r="263" spans="2:13" s="179" customFormat="1" x14ac:dyDescent="0.2">
      <c r="B263" s="180"/>
      <c r="M263" s="185"/>
    </row>
    <row r="264" spans="2:13" s="179" customFormat="1" x14ac:dyDescent="0.2">
      <c r="B264" s="180"/>
      <c r="M264" s="185"/>
    </row>
    <row r="265" spans="2:13" s="179" customFormat="1" x14ac:dyDescent="0.2">
      <c r="B265" s="180"/>
      <c r="M265" s="185"/>
    </row>
    <row r="266" spans="2:13" s="179" customFormat="1" x14ac:dyDescent="0.2">
      <c r="B266" s="180"/>
      <c r="M266" s="185"/>
    </row>
    <row r="267" spans="2:13" s="179" customFormat="1" x14ac:dyDescent="0.2">
      <c r="B267" s="180"/>
      <c r="M267" s="185"/>
    </row>
    <row r="268" spans="2:13" s="179" customFormat="1" x14ac:dyDescent="0.2">
      <c r="B268" s="180"/>
      <c r="M268" s="185"/>
    </row>
    <row r="269" spans="2:13" s="179" customFormat="1" x14ac:dyDescent="0.2">
      <c r="B269" s="180"/>
      <c r="M269" s="185"/>
    </row>
    <row r="270" spans="2:13" s="179" customFormat="1" x14ac:dyDescent="0.2">
      <c r="B270" s="180"/>
      <c r="M270" s="185"/>
    </row>
    <row r="271" spans="2:13" s="179" customFormat="1" x14ac:dyDescent="0.2">
      <c r="B271" s="180"/>
      <c r="M271" s="185"/>
    </row>
    <row r="272" spans="2:13" s="179" customFormat="1" x14ac:dyDescent="0.2">
      <c r="B272" s="180"/>
      <c r="M272" s="185"/>
    </row>
    <row r="273" spans="2:13" s="179" customFormat="1" x14ac:dyDescent="0.2">
      <c r="B273" s="180"/>
      <c r="M273" s="185"/>
    </row>
    <row r="274" spans="2:13" s="179" customFormat="1" x14ac:dyDescent="0.2">
      <c r="B274" s="180"/>
      <c r="M274" s="185"/>
    </row>
    <row r="275" spans="2:13" s="179" customFormat="1" x14ac:dyDescent="0.2">
      <c r="B275" s="180"/>
      <c r="M275" s="185"/>
    </row>
    <row r="276" spans="2:13" s="179" customFormat="1" x14ac:dyDescent="0.2">
      <c r="B276" s="180"/>
      <c r="M276" s="185"/>
    </row>
    <row r="277" spans="2:13" s="179" customFormat="1" x14ac:dyDescent="0.2">
      <c r="B277" s="180"/>
      <c r="M277" s="185"/>
    </row>
    <row r="278" spans="2:13" s="179" customFormat="1" x14ac:dyDescent="0.2">
      <c r="B278" s="180"/>
      <c r="M278" s="185"/>
    </row>
    <row r="279" spans="2:13" s="179" customFormat="1" x14ac:dyDescent="0.2">
      <c r="B279" s="180"/>
      <c r="M279" s="185"/>
    </row>
    <row r="280" spans="2:13" s="179" customFormat="1" x14ac:dyDescent="0.2">
      <c r="B280" s="180"/>
      <c r="M280" s="185"/>
    </row>
    <row r="281" spans="2:13" s="179" customFormat="1" x14ac:dyDescent="0.2">
      <c r="B281" s="180"/>
      <c r="M281" s="185"/>
    </row>
    <row r="282" spans="2:13" s="179" customFormat="1" x14ac:dyDescent="0.2">
      <c r="B282" s="180"/>
      <c r="M282" s="185"/>
    </row>
    <row r="283" spans="2:13" s="179" customFormat="1" x14ac:dyDescent="0.2">
      <c r="B283" s="180"/>
      <c r="M283" s="185"/>
    </row>
    <row r="284" spans="2:13" s="179" customFormat="1" x14ac:dyDescent="0.2">
      <c r="B284" s="180"/>
      <c r="M284" s="185"/>
    </row>
    <row r="285" spans="2:13" s="179" customFormat="1" x14ac:dyDescent="0.2">
      <c r="B285" s="180"/>
      <c r="M285" s="185"/>
    </row>
    <row r="286" spans="2:13" s="179" customFormat="1" x14ac:dyDescent="0.2">
      <c r="B286" s="180"/>
      <c r="M286" s="185"/>
    </row>
    <row r="287" spans="2:13" s="179" customFormat="1" x14ac:dyDescent="0.2">
      <c r="B287" s="180"/>
      <c r="M287" s="185"/>
    </row>
    <row r="288" spans="2:13" s="179" customFormat="1" x14ac:dyDescent="0.2">
      <c r="B288" s="180"/>
      <c r="M288" s="185"/>
    </row>
    <row r="289" spans="2:13" s="179" customFormat="1" x14ac:dyDescent="0.2">
      <c r="B289" s="180"/>
      <c r="M289" s="185"/>
    </row>
    <row r="290" spans="2:13" s="179" customFormat="1" x14ac:dyDescent="0.2">
      <c r="B290" s="180"/>
      <c r="M290" s="185"/>
    </row>
    <row r="291" spans="2:13" s="179" customFormat="1" x14ac:dyDescent="0.2">
      <c r="B291" s="180"/>
      <c r="M291" s="185"/>
    </row>
    <row r="292" spans="2:13" s="179" customFormat="1" x14ac:dyDescent="0.2">
      <c r="B292" s="180"/>
      <c r="M292" s="185"/>
    </row>
    <row r="293" spans="2:13" s="179" customFormat="1" x14ac:dyDescent="0.2">
      <c r="B293" s="180"/>
      <c r="M293" s="185"/>
    </row>
    <row r="294" spans="2:13" s="179" customFormat="1" x14ac:dyDescent="0.2">
      <c r="B294" s="180"/>
      <c r="M294" s="185"/>
    </row>
    <row r="295" spans="2:13" s="179" customFormat="1" x14ac:dyDescent="0.2">
      <c r="B295" s="180"/>
      <c r="M295" s="185"/>
    </row>
    <row r="296" spans="2:13" s="179" customFormat="1" x14ac:dyDescent="0.2">
      <c r="B296" s="180"/>
      <c r="M296" s="185"/>
    </row>
    <row r="297" spans="2:13" s="179" customFormat="1" x14ac:dyDescent="0.2">
      <c r="B297" s="180"/>
      <c r="M297" s="185"/>
    </row>
    <row r="298" spans="2:13" s="179" customFormat="1" x14ac:dyDescent="0.2">
      <c r="B298" s="180"/>
      <c r="M298" s="185"/>
    </row>
    <row r="299" spans="2:13" s="179" customFormat="1" x14ac:dyDescent="0.2">
      <c r="B299" s="180"/>
      <c r="M299" s="185"/>
    </row>
    <row r="300" spans="2:13" s="179" customFormat="1" x14ac:dyDescent="0.2">
      <c r="B300" s="180"/>
      <c r="M300" s="185"/>
    </row>
    <row r="301" spans="2:13" s="179" customFormat="1" x14ac:dyDescent="0.2">
      <c r="B301" s="180"/>
      <c r="M301" s="185"/>
    </row>
    <row r="302" spans="2:13" s="179" customFormat="1" x14ac:dyDescent="0.2">
      <c r="B302" s="180"/>
      <c r="M302" s="185"/>
    </row>
    <row r="303" spans="2:13" s="179" customFormat="1" x14ac:dyDescent="0.2">
      <c r="B303" s="180"/>
      <c r="M303" s="185"/>
    </row>
    <row r="304" spans="2:13" s="179" customFormat="1" x14ac:dyDescent="0.2">
      <c r="B304" s="180"/>
      <c r="M304" s="185"/>
    </row>
    <row r="305" spans="2:13" s="179" customFormat="1" x14ac:dyDescent="0.2">
      <c r="B305" s="180"/>
      <c r="M305" s="185"/>
    </row>
    <row r="306" spans="2:13" s="179" customFormat="1" x14ac:dyDescent="0.2">
      <c r="B306" s="180"/>
      <c r="M306" s="185"/>
    </row>
    <row r="307" spans="2:13" s="179" customFormat="1" x14ac:dyDescent="0.2">
      <c r="B307" s="180"/>
      <c r="M307" s="185"/>
    </row>
    <row r="308" spans="2:13" s="179" customFormat="1" x14ac:dyDescent="0.2">
      <c r="B308" s="180"/>
      <c r="M308" s="185"/>
    </row>
    <row r="309" spans="2:13" s="179" customFormat="1" x14ac:dyDescent="0.2">
      <c r="B309" s="180"/>
      <c r="M309" s="185"/>
    </row>
    <row r="310" spans="2:13" s="179" customFormat="1" x14ac:dyDescent="0.2">
      <c r="B310" s="180"/>
      <c r="M310" s="185"/>
    </row>
    <row r="311" spans="2:13" s="179" customFormat="1" x14ac:dyDescent="0.2">
      <c r="B311" s="180"/>
      <c r="M311" s="185"/>
    </row>
    <row r="312" spans="2:13" s="179" customFormat="1" x14ac:dyDescent="0.2">
      <c r="B312" s="180"/>
      <c r="M312" s="185"/>
    </row>
    <row r="313" spans="2:13" s="179" customFormat="1" x14ac:dyDescent="0.2">
      <c r="B313" s="180"/>
      <c r="M313" s="185"/>
    </row>
    <row r="314" spans="2:13" s="179" customFormat="1" x14ac:dyDescent="0.2">
      <c r="B314" s="180"/>
      <c r="M314" s="185"/>
    </row>
    <row r="315" spans="2:13" s="179" customFormat="1" x14ac:dyDescent="0.2">
      <c r="B315" s="180"/>
      <c r="M315" s="185"/>
    </row>
    <row r="316" spans="2:13" s="179" customFormat="1" x14ac:dyDescent="0.2">
      <c r="B316" s="180"/>
      <c r="M316" s="185"/>
    </row>
    <row r="317" spans="2:13" s="179" customFormat="1" x14ac:dyDescent="0.2">
      <c r="B317" s="180"/>
      <c r="M317" s="185"/>
    </row>
    <row r="318" spans="2:13" s="179" customFormat="1" x14ac:dyDescent="0.2">
      <c r="B318" s="180"/>
      <c r="M318" s="185"/>
    </row>
    <row r="319" spans="2:13" s="179" customFormat="1" x14ac:dyDescent="0.2">
      <c r="B319" s="180"/>
      <c r="M319" s="185"/>
    </row>
    <row r="320" spans="2:13" s="179" customFormat="1" x14ac:dyDescent="0.2">
      <c r="B320" s="180"/>
      <c r="M320" s="185"/>
    </row>
    <row r="321" spans="2:13" s="179" customFormat="1" x14ac:dyDescent="0.2">
      <c r="B321" s="180"/>
      <c r="M321" s="185"/>
    </row>
    <row r="322" spans="2:13" s="179" customFormat="1" x14ac:dyDescent="0.2">
      <c r="B322" s="180"/>
      <c r="M322" s="185"/>
    </row>
    <row r="323" spans="2:13" s="179" customFormat="1" x14ac:dyDescent="0.2">
      <c r="B323" s="180"/>
      <c r="M323" s="185"/>
    </row>
    <row r="324" spans="2:13" s="179" customFormat="1" x14ac:dyDescent="0.2">
      <c r="B324" s="180"/>
      <c r="M324" s="185"/>
    </row>
    <row r="325" spans="2:13" s="179" customFormat="1" x14ac:dyDescent="0.2">
      <c r="B325" s="180"/>
      <c r="M325" s="185"/>
    </row>
    <row r="326" spans="2:13" s="179" customFormat="1" x14ac:dyDescent="0.2">
      <c r="B326" s="180"/>
      <c r="M326" s="185"/>
    </row>
    <row r="327" spans="2:13" s="179" customFormat="1" x14ac:dyDescent="0.2">
      <c r="B327" s="180"/>
      <c r="M327" s="185"/>
    </row>
    <row r="328" spans="2:13" s="179" customFormat="1" x14ac:dyDescent="0.2">
      <c r="B328" s="180"/>
      <c r="M328" s="185"/>
    </row>
    <row r="329" spans="2:13" s="179" customFormat="1" x14ac:dyDescent="0.2">
      <c r="B329" s="180"/>
      <c r="M329" s="185"/>
    </row>
    <row r="330" spans="2:13" s="179" customFormat="1" x14ac:dyDescent="0.2">
      <c r="B330" s="180"/>
      <c r="M330" s="185"/>
    </row>
    <row r="331" spans="2:13" s="179" customFormat="1" x14ac:dyDescent="0.2">
      <c r="B331" s="180"/>
      <c r="M331" s="185"/>
    </row>
    <row r="332" spans="2:13" s="179" customFormat="1" x14ac:dyDescent="0.2">
      <c r="B332" s="180"/>
      <c r="M332" s="185"/>
    </row>
    <row r="333" spans="2:13" s="179" customFormat="1" x14ac:dyDescent="0.2">
      <c r="B333" s="180"/>
      <c r="M333" s="185"/>
    </row>
    <row r="334" spans="2:13" s="179" customFormat="1" x14ac:dyDescent="0.2">
      <c r="B334" s="180"/>
      <c r="M334" s="185"/>
    </row>
    <row r="335" spans="2:13" s="179" customFormat="1" x14ac:dyDescent="0.2">
      <c r="B335" s="180"/>
      <c r="M335" s="185"/>
    </row>
    <row r="336" spans="2:13" s="179" customFormat="1" x14ac:dyDescent="0.2">
      <c r="B336" s="180"/>
      <c r="M336" s="185"/>
    </row>
    <row r="337" spans="2:13" s="179" customFormat="1" x14ac:dyDescent="0.2">
      <c r="B337" s="180"/>
      <c r="M337" s="185"/>
    </row>
    <row r="338" spans="2:13" s="179" customFormat="1" x14ac:dyDescent="0.2">
      <c r="B338" s="180"/>
      <c r="M338" s="185"/>
    </row>
    <row r="339" spans="2:13" s="179" customFormat="1" x14ac:dyDescent="0.2">
      <c r="B339" s="180"/>
      <c r="M339" s="185"/>
    </row>
    <row r="340" spans="2:13" s="179" customFormat="1" x14ac:dyDescent="0.2">
      <c r="B340" s="180"/>
      <c r="M340" s="185"/>
    </row>
    <row r="341" spans="2:13" s="179" customFormat="1" x14ac:dyDescent="0.2">
      <c r="B341" s="180"/>
      <c r="M341" s="185"/>
    </row>
    <row r="342" spans="2:13" s="179" customFormat="1" x14ac:dyDescent="0.2">
      <c r="B342" s="180"/>
      <c r="M342" s="185"/>
    </row>
    <row r="343" spans="2:13" s="179" customFormat="1" x14ac:dyDescent="0.2">
      <c r="B343" s="180"/>
      <c r="M343" s="185"/>
    </row>
    <row r="344" spans="2:13" s="179" customFormat="1" x14ac:dyDescent="0.2">
      <c r="B344" s="180"/>
      <c r="M344" s="185"/>
    </row>
    <row r="345" spans="2:13" s="179" customFormat="1" x14ac:dyDescent="0.2">
      <c r="B345" s="180"/>
      <c r="M345" s="185"/>
    </row>
    <row r="346" spans="2:13" s="179" customFormat="1" x14ac:dyDescent="0.2">
      <c r="B346" s="180"/>
      <c r="M346" s="185"/>
    </row>
    <row r="347" spans="2:13" s="179" customFormat="1" x14ac:dyDescent="0.2">
      <c r="B347" s="180"/>
      <c r="M347" s="185"/>
    </row>
    <row r="348" spans="2:13" s="179" customFormat="1" x14ac:dyDescent="0.2">
      <c r="B348" s="180"/>
      <c r="M348" s="185"/>
    </row>
    <row r="349" spans="2:13" s="179" customFormat="1" x14ac:dyDescent="0.2">
      <c r="B349" s="180"/>
      <c r="M349" s="185"/>
    </row>
    <row r="350" spans="2:13" s="179" customFormat="1" x14ac:dyDescent="0.2">
      <c r="B350" s="180"/>
      <c r="M350" s="185"/>
    </row>
    <row r="351" spans="2:13" s="179" customFormat="1" x14ac:dyDescent="0.2">
      <c r="B351" s="180"/>
      <c r="M351" s="185"/>
    </row>
    <row r="352" spans="2:13" s="179" customFormat="1" x14ac:dyDescent="0.2">
      <c r="B352" s="180"/>
      <c r="M352" s="185"/>
    </row>
    <row r="353" spans="2:13" s="179" customFormat="1" x14ac:dyDescent="0.2">
      <c r="B353" s="180"/>
      <c r="M353" s="185"/>
    </row>
    <row r="354" spans="2:13" s="179" customFormat="1" x14ac:dyDescent="0.2">
      <c r="B354" s="180"/>
      <c r="M354" s="185"/>
    </row>
    <row r="355" spans="2:13" s="179" customFormat="1" x14ac:dyDescent="0.2">
      <c r="B355" s="180"/>
      <c r="M355" s="185"/>
    </row>
    <row r="356" spans="2:13" s="179" customFormat="1" x14ac:dyDescent="0.2">
      <c r="B356" s="180"/>
      <c r="M356" s="185"/>
    </row>
    <row r="357" spans="2:13" s="179" customFormat="1" x14ac:dyDescent="0.2">
      <c r="B357" s="180"/>
      <c r="M357" s="185"/>
    </row>
    <row r="358" spans="2:13" s="179" customFormat="1" x14ac:dyDescent="0.2">
      <c r="B358" s="180"/>
      <c r="M358" s="185"/>
    </row>
    <row r="359" spans="2:13" s="179" customFormat="1" x14ac:dyDescent="0.2">
      <c r="B359" s="180"/>
      <c r="M359" s="185"/>
    </row>
    <row r="360" spans="2:13" s="179" customFormat="1" x14ac:dyDescent="0.2">
      <c r="B360" s="180"/>
      <c r="M360" s="185"/>
    </row>
    <row r="361" spans="2:13" s="179" customFormat="1" x14ac:dyDescent="0.2">
      <c r="B361" s="180"/>
      <c r="M361" s="185"/>
    </row>
    <row r="362" spans="2:13" s="179" customFormat="1" x14ac:dyDescent="0.2">
      <c r="B362" s="180"/>
      <c r="M362" s="185"/>
    </row>
    <row r="363" spans="2:13" s="179" customFormat="1" x14ac:dyDescent="0.2">
      <c r="B363" s="180"/>
      <c r="M363" s="185"/>
    </row>
    <row r="364" spans="2:13" s="179" customFormat="1" x14ac:dyDescent="0.2">
      <c r="B364" s="180"/>
      <c r="M364" s="185"/>
    </row>
    <row r="365" spans="2:13" s="179" customFormat="1" x14ac:dyDescent="0.2">
      <c r="B365" s="180"/>
      <c r="M365" s="185"/>
    </row>
    <row r="366" spans="2:13" s="179" customFormat="1" x14ac:dyDescent="0.2">
      <c r="B366" s="180"/>
      <c r="M366" s="185"/>
    </row>
    <row r="367" spans="2:13" s="179" customFormat="1" x14ac:dyDescent="0.2">
      <c r="B367" s="180"/>
      <c r="M367" s="185"/>
    </row>
    <row r="368" spans="2:13" s="179" customFormat="1" x14ac:dyDescent="0.2">
      <c r="B368" s="180"/>
      <c r="M368" s="185"/>
    </row>
    <row r="369" spans="2:13" s="179" customFormat="1" x14ac:dyDescent="0.2">
      <c r="B369" s="180"/>
      <c r="M369" s="185"/>
    </row>
    <row r="370" spans="2:13" s="179" customFormat="1" x14ac:dyDescent="0.2">
      <c r="B370" s="180"/>
      <c r="M370" s="185"/>
    </row>
    <row r="371" spans="2:13" s="179" customFormat="1" x14ac:dyDescent="0.2">
      <c r="B371" s="180"/>
      <c r="M371" s="185"/>
    </row>
    <row r="372" spans="2:13" s="179" customFormat="1" x14ac:dyDescent="0.2">
      <c r="B372" s="180"/>
      <c r="M372" s="185"/>
    </row>
    <row r="373" spans="2:13" s="179" customFormat="1" x14ac:dyDescent="0.2">
      <c r="B373" s="180"/>
      <c r="M373" s="185"/>
    </row>
    <row r="374" spans="2:13" s="179" customFormat="1" x14ac:dyDescent="0.2">
      <c r="B374" s="180"/>
      <c r="M374" s="185"/>
    </row>
    <row r="375" spans="2:13" s="179" customFormat="1" x14ac:dyDescent="0.2">
      <c r="B375" s="180"/>
      <c r="M375" s="185"/>
    </row>
    <row r="376" spans="2:13" s="179" customFormat="1" x14ac:dyDescent="0.2">
      <c r="B376" s="180"/>
      <c r="M376" s="185"/>
    </row>
    <row r="377" spans="2:13" s="179" customFormat="1" x14ac:dyDescent="0.2">
      <c r="B377" s="180"/>
      <c r="M377" s="185"/>
    </row>
    <row r="378" spans="2:13" s="179" customFormat="1" x14ac:dyDescent="0.2">
      <c r="B378" s="180"/>
      <c r="M378" s="185"/>
    </row>
    <row r="379" spans="2:13" s="179" customFormat="1" x14ac:dyDescent="0.2">
      <c r="B379" s="180"/>
      <c r="M379" s="185"/>
    </row>
    <row r="380" spans="2:13" s="179" customFormat="1" x14ac:dyDescent="0.2">
      <c r="B380" s="180"/>
      <c r="M380" s="185"/>
    </row>
    <row r="381" spans="2:13" s="179" customFormat="1" x14ac:dyDescent="0.2">
      <c r="B381" s="180"/>
      <c r="M381" s="185"/>
    </row>
    <row r="382" spans="2:13" s="179" customFormat="1" x14ac:dyDescent="0.2">
      <c r="B382" s="180"/>
      <c r="M382" s="185"/>
    </row>
    <row r="383" spans="2:13" s="179" customFormat="1" x14ac:dyDescent="0.2">
      <c r="B383" s="180"/>
      <c r="M383" s="185"/>
    </row>
    <row r="384" spans="2:13" s="179" customFormat="1" x14ac:dyDescent="0.2">
      <c r="B384" s="180"/>
      <c r="M384" s="185"/>
    </row>
    <row r="385" spans="2:13" s="179" customFormat="1" x14ac:dyDescent="0.2">
      <c r="B385" s="180"/>
      <c r="M385" s="185"/>
    </row>
    <row r="386" spans="2:13" s="179" customFormat="1" x14ac:dyDescent="0.2">
      <c r="B386" s="180"/>
      <c r="M386" s="185"/>
    </row>
    <row r="387" spans="2:13" s="179" customFormat="1" x14ac:dyDescent="0.2">
      <c r="B387" s="180"/>
      <c r="M387" s="185"/>
    </row>
    <row r="388" spans="2:13" s="179" customFormat="1" x14ac:dyDescent="0.2">
      <c r="B388" s="180"/>
      <c r="M388" s="185"/>
    </row>
    <row r="389" spans="2:13" s="179" customFormat="1" x14ac:dyDescent="0.2">
      <c r="B389" s="180"/>
      <c r="M389" s="185"/>
    </row>
    <row r="390" spans="2:13" s="179" customFormat="1" x14ac:dyDescent="0.2">
      <c r="B390" s="180"/>
      <c r="M390" s="185"/>
    </row>
    <row r="391" spans="2:13" s="179" customFormat="1" x14ac:dyDescent="0.2">
      <c r="B391" s="180"/>
      <c r="M391" s="185"/>
    </row>
    <row r="392" spans="2:13" s="179" customFormat="1" x14ac:dyDescent="0.2">
      <c r="B392" s="180"/>
      <c r="M392" s="185"/>
    </row>
    <row r="393" spans="2:13" s="179" customFormat="1" x14ac:dyDescent="0.2">
      <c r="B393" s="180"/>
      <c r="M393" s="185"/>
    </row>
    <row r="394" spans="2:13" s="179" customFormat="1" x14ac:dyDescent="0.2">
      <c r="B394" s="180"/>
      <c r="M394" s="185"/>
    </row>
    <row r="395" spans="2:13" s="179" customFormat="1" x14ac:dyDescent="0.2">
      <c r="B395" s="180"/>
      <c r="M395" s="185"/>
    </row>
    <row r="396" spans="2:13" s="179" customFormat="1" x14ac:dyDescent="0.2">
      <c r="B396" s="180"/>
      <c r="M396" s="185"/>
    </row>
    <row r="397" spans="2:13" s="179" customFormat="1" x14ac:dyDescent="0.2">
      <c r="B397" s="180"/>
      <c r="M397" s="185"/>
    </row>
    <row r="398" spans="2:13" s="179" customFormat="1" x14ac:dyDescent="0.2">
      <c r="B398" s="180"/>
      <c r="M398" s="185"/>
    </row>
    <row r="399" spans="2:13" s="179" customFormat="1" x14ac:dyDescent="0.2">
      <c r="B399" s="180"/>
      <c r="M399" s="185"/>
    </row>
    <row r="400" spans="2:13" s="179" customFormat="1" x14ac:dyDescent="0.2">
      <c r="B400" s="180"/>
      <c r="M400" s="185"/>
    </row>
    <row r="401" spans="2:13" s="179" customFormat="1" x14ac:dyDescent="0.2">
      <c r="B401" s="180"/>
      <c r="M401" s="185"/>
    </row>
    <row r="402" spans="2:13" s="179" customFormat="1" x14ac:dyDescent="0.2">
      <c r="B402" s="180"/>
      <c r="M402" s="185"/>
    </row>
    <row r="403" spans="2:13" s="179" customFormat="1" x14ac:dyDescent="0.2">
      <c r="B403" s="180"/>
      <c r="M403" s="185"/>
    </row>
    <row r="404" spans="2:13" s="179" customFormat="1" x14ac:dyDescent="0.2">
      <c r="B404" s="180"/>
      <c r="M404" s="185"/>
    </row>
    <row r="405" spans="2:13" s="179" customFormat="1" x14ac:dyDescent="0.2">
      <c r="B405" s="180"/>
      <c r="M405" s="185"/>
    </row>
    <row r="406" spans="2:13" s="179" customFormat="1" x14ac:dyDescent="0.2">
      <c r="B406" s="180"/>
      <c r="M406" s="185"/>
    </row>
    <row r="407" spans="2:13" s="179" customFormat="1" x14ac:dyDescent="0.2">
      <c r="B407" s="180"/>
      <c r="M407" s="185"/>
    </row>
    <row r="408" spans="2:13" s="179" customFormat="1" x14ac:dyDescent="0.2">
      <c r="B408" s="180"/>
      <c r="M408" s="185"/>
    </row>
    <row r="409" spans="2:13" s="179" customFormat="1" x14ac:dyDescent="0.2">
      <c r="B409" s="180"/>
      <c r="M409" s="185"/>
    </row>
    <row r="410" spans="2:13" s="179" customFormat="1" x14ac:dyDescent="0.2">
      <c r="B410" s="180"/>
      <c r="M410" s="185"/>
    </row>
    <row r="411" spans="2:13" s="179" customFormat="1" x14ac:dyDescent="0.2">
      <c r="B411" s="180"/>
      <c r="M411" s="185"/>
    </row>
    <row r="412" spans="2:13" s="179" customFormat="1" x14ac:dyDescent="0.2">
      <c r="B412" s="180"/>
      <c r="M412" s="185"/>
    </row>
    <row r="413" spans="2:13" s="179" customFormat="1" x14ac:dyDescent="0.2">
      <c r="B413" s="180"/>
      <c r="M413" s="185"/>
    </row>
    <row r="414" spans="2:13" s="179" customFormat="1" x14ac:dyDescent="0.2">
      <c r="B414" s="180"/>
      <c r="M414" s="185"/>
    </row>
    <row r="415" spans="2:13" s="179" customFormat="1" x14ac:dyDescent="0.2">
      <c r="B415" s="180"/>
      <c r="M415" s="185"/>
    </row>
    <row r="416" spans="2:13" s="179" customFormat="1" x14ac:dyDescent="0.2">
      <c r="B416" s="180"/>
      <c r="M416" s="185"/>
    </row>
    <row r="417" spans="2:13" s="179" customFormat="1" x14ac:dyDescent="0.2">
      <c r="B417" s="180"/>
      <c r="M417" s="185"/>
    </row>
    <row r="418" spans="2:13" s="179" customFormat="1" x14ac:dyDescent="0.2">
      <c r="B418" s="180"/>
      <c r="M418" s="185"/>
    </row>
    <row r="419" spans="2:13" s="179" customFormat="1" x14ac:dyDescent="0.2">
      <c r="B419" s="180"/>
      <c r="M419" s="185"/>
    </row>
    <row r="420" spans="2:13" s="179" customFormat="1" x14ac:dyDescent="0.2">
      <c r="B420" s="180"/>
      <c r="M420" s="185"/>
    </row>
    <row r="421" spans="2:13" s="179" customFormat="1" x14ac:dyDescent="0.2">
      <c r="B421" s="180"/>
      <c r="M421" s="185"/>
    </row>
    <row r="422" spans="2:13" s="179" customFormat="1" x14ac:dyDescent="0.2">
      <c r="B422" s="180"/>
      <c r="M422" s="185"/>
    </row>
    <row r="423" spans="2:13" s="179" customFormat="1" x14ac:dyDescent="0.2">
      <c r="B423" s="180"/>
      <c r="M423" s="185"/>
    </row>
    <row r="424" spans="2:13" s="179" customFormat="1" x14ac:dyDescent="0.2">
      <c r="B424" s="180"/>
      <c r="M424" s="185"/>
    </row>
    <row r="425" spans="2:13" s="179" customFormat="1" x14ac:dyDescent="0.2">
      <c r="B425" s="180"/>
      <c r="M425" s="185"/>
    </row>
    <row r="426" spans="2:13" s="179" customFormat="1" x14ac:dyDescent="0.2">
      <c r="B426" s="180"/>
      <c r="M426" s="185"/>
    </row>
    <row r="427" spans="2:13" s="179" customFormat="1" x14ac:dyDescent="0.2">
      <c r="B427" s="180"/>
      <c r="M427" s="185"/>
    </row>
    <row r="428" spans="2:13" s="179" customFormat="1" x14ac:dyDescent="0.2">
      <c r="B428" s="180"/>
      <c r="M428" s="185"/>
    </row>
    <row r="429" spans="2:13" s="179" customFormat="1" x14ac:dyDescent="0.2">
      <c r="B429" s="180"/>
      <c r="M429" s="185"/>
    </row>
    <row r="430" spans="2:13" s="179" customFormat="1" x14ac:dyDescent="0.2">
      <c r="B430" s="180"/>
      <c r="M430" s="185"/>
    </row>
    <row r="431" spans="2:13" s="179" customFormat="1" x14ac:dyDescent="0.2">
      <c r="B431" s="180"/>
      <c r="M431" s="185"/>
    </row>
    <row r="432" spans="2:13" s="179" customFormat="1" x14ac:dyDescent="0.2">
      <c r="B432" s="180"/>
      <c r="M432" s="185"/>
    </row>
    <row r="433" spans="2:13" s="179" customFormat="1" x14ac:dyDescent="0.2">
      <c r="B433" s="180"/>
      <c r="M433" s="185"/>
    </row>
    <row r="434" spans="2:13" s="179" customFormat="1" x14ac:dyDescent="0.2">
      <c r="B434" s="180"/>
      <c r="M434" s="185"/>
    </row>
    <row r="435" spans="2:13" s="179" customFormat="1" x14ac:dyDescent="0.2">
      <c r="B435" s="180"/>
      <c r="M435" s="185"/>
    </row>
    <row r="436" spans="2:13" s="179" customFormat="1" x14ac:dyDescent="0.2">
      <c r="B436" s="180"/>
      <c r="M436" s="185"/>
    </row>
    <row r="437" spans="2:13" s="179" customFormat="1" x14ac:dyDescent="0.2">
      <c r="B437" s="180"/>
      <c r="M437" s="185"/>
    </row>
    <row r="438" spans="2:13" s="179" customFormat="1" x14ac:dyDescent="0.2">
      <c r="B438" s="180"/>
      <c r="M438" s="185"/>
    </row>
    <row r="439" spans="2:13" s="179" customFormat="1" x14ac:dyDescent="0.2">
      <c r="B439" s="180"/>
      <c r="M439" s="185"/>
    </row>
    <row r="440" spans="2:13" s="179" customFormat="1" x14ac:dyDescent="0.2">
      <c r="B440" s="180"/>
      <c r="M440" s="185"/>
    </row>
    <row r="441" spans="2:13" s="179" customFormat="1" x14ac:dyDescent="0.2">
      <c r="B441" s="180"/>
      <c r="M441" s="185"/>
    </row>
    <row r="442" spans="2:13" s="179" customFormat="1" x14ac:dyDescent="0.2">
      <c r="B442" s="180"/>
      <c r="M442" s="185"/>
    </row>
    <row r="443" spans="2:13" s="179" customFormat="1" x14ac:dyDescent="0.2">
      <c r="B443" s="180"/>
      <c r="M443" s="185"/>
    </row>
    <row r="444" spans="2:13" s="179" customFormat="1" x14ac:dyDescent="0.2">
      <c r="B444" s="180"/>
      <c r="M444" s="185"/>
    </row>
    <row r="445" spans="2:13" s="179" customFormat="1" x14ac:dyDescent="0.2">
      <c r="B445" s="180"/>
      <c r="M445" s="185"/>
    </row>
    <row r="446" spans="2:13" s="179" customFormat="1" x14ac:dyDescent="0.2">
      <c r="B446" s="180"/>
      <c r="M446" s="185"/>
    </row>
    <row r="447" spans="2:13" s="179" customFormat="1" x14ac:dyDescent="0.2">
      <c r="B447" s="180"/>
      <c r="M447" s="185"/>
    </row>
    <row r="448" spans="2:13" s="179" customFormat="1" x14ac:dyDescent="0.2">
      <c r="B448" s="180"/>
      <c r="M448" s="185"/>
    </row>
    <row r="449" spans="2:13" s="179" customFormat="1" x14ac:dyDescent="0.2">
      <c r="B449" s="180"/>
      <c r="M449" s="185"/>
    </row>
    <row r="450" spans="2:13" s="179" customFormat="1" x14ac:dyDescent="0.2">
      <c r="B450" s="180"/>
      <c r="M450" s="185"/>
    </row>
    <row r="451" spans="2:13" s="179" customFormat="1" x14ac:dyDescent="0.2">
      <c r="B451" s="180"/>
      <c r="M451" s="185"/>
    </row>
    <row r="452" spans="2:13" s="179" customFormat="1" x14ac:dyDescent="0.2">
      <c r="B452" s="180"/>
      <c r="M452" s="185"/>
    </row>
    <row r="453" spans="2:13" s="179" customFormat="1" x14ac:dyDescent="0.2">
      <c r="B453" s="180"/>
      <c r="M453" s="185"/>
    </row>
    <row r="454" spans="2:13" s="179" customFormat="1" x14ac:dyDescent="0.2">
      <c r="B454" s="180"/>
      <c r="M454" s="185"/>
    </row>
    <row r="455" spans="2:13" s="179" customFormat="1" x14ac:dyDescent="0.2">
      <c r="B455" s="180"/>
      <c r="M455" s="185"/>
    </row>
    <row r="456" spans="2:13" s="179" customFormat="1" x14ac:dyDescent="0.2">
      <c r="B456" s="180"/>
      <c r="M456" s="185"/>
    </row>
    <row r="457" spans="2:13" s="179" customFormat="1" x14ac:dyDescent="0.2">
      <c r="B457" s="180"/>
      <c r="M457" s="185"/>
    </row>
    <row r="458" spans="2:13" s="179" customFormat="1" x14ac:dyDescent="0.2">
      <c r="B458" s="180"/>
      <c r="M458" s="185"/>
    </row>
    <row r="459" spans="2:13" s="179" customFormat="1" x14ac:dyDescent="0.2">
      <c r="B459" s="180"/>
      <c r="M459" s="185"/>
    </row>
    <row r="460" spans="2:13" s="179" customFormat="1" x14ac:dyDescent="0.2">
      <c r="B460" s="180"/>
      <c r="M460" s="185"/>
    </row>
    <row r="461" spans="2:13" s="179" customFormat="1" x14ac:dyDescent="0.2">
      <c r="B461" s="180"/>
      <c r="M461" s="185"/>
    </row>
    <row r="462" spans="2:13" s="179" customFormat="1" x14ac:dyDescent="0.2">
      <c r="B462" s="180"/>
      <c r="M462" s="185"/>
    </row>
    <row r="463" spans="2:13" s="179" customFormat="1" x14ac:dyDescent="0.2">
      <c r="B463" s="180"/>
      <c r="M463" s="185"/>
    </row>
    <row r="464" spans="2:13" s="179" customFormat="1" x14ac:dyDescent="0.2">
      <c r="B464" s="180"/>
      <c r="M464" s="185"/>
    </row>
    <row r="465" spans="2:13" s="179" customFormat="1" x14ac:dyDescent="0.2">
      <c r="B465" s="180"/>
      <c r="M465" s="185"/>
    </row>
    <row r="466" spans="2:13" s="179" customFormat="1" x14ac:dyDescent="0.2">
      <c r="B466" s="180"/>
      <c r="M466" s="185"/>
    </row>
    <row r="467" spans="2:13" s="179" customFormat="1" x14ac:dyDescent="0.2">
      <c r="B467" s="180"/>
      <c r="M467" s="185"/>
    </row>
    <row r="468" spans="2:13" s="179" customFormat="1" x14ac:dyDescent="0.2">
      <c r="B468" s="180"/>
      <c r="M468" s="185"/>
    </row>
    <row r="469" spans="2:13" s="179" customFormat="1" x14ac:dyDescent="0.2">
      <c r="B469" s="180"/>
      <c r="M469" s="185"/>
    </row>
    <row r="470" spans="2:13" s="179" customFormat="1" x14ac:dyDescent="0.2">
      <c r="B470" s="180"/>
      <c r="M470" s="185"/>
    </row>
    <row r="471" spans="2:13" s="179" customFormat="1" x14ac:dyDescent="0.2">
      <c r="B471" s="180"/>
      <c r="M471" s="185"/>
    </row>
    <row r="472" spans="2:13" s="179" customFormat="1" x14ac:dyDescent="0.2">
      <c r="B472" s="180"/>
      <c r="M472" s="185"/>
    </row>
    <row r="473" spans="2:13" s="179" customFormat="1" x14ac:dyDescent="0.2">
      <c r="B473" s="180"/>
      <c r="M473" s="185"/>
    </row>
    <row r="474" spans="2:13" s="179" customFormat="1" x14ac:dyDescent="0.2">
      <c r="B474" s="180"/>
      <c r="M474" s="185"/>
    </row>
    <row r="475" spans="2:13" s="179" customFormat="1" x14ac:dyDescent="0.2">
      <c r="B475" s="180"/>
      <c r="M475" s="185"/>
    </row>
    <row r="476" spans="2:13" s="179" customFormat="1" x14ac:dyDescent="0.2">
      <c r="B476" s="180"/>
      <c r="M476" s="185"/>
    </row>
    <row r="477" spans="2:13" s="179" customFormat="1" x14ac:dyDescent="0.2">
      <c r="B477" s="180"/>
      <c r="M477" s="185"/>
    </row>
    <row r="478" spans="2:13" s="179" customFormat="1" x14ac:dyDescent="0.2">
      <c r="B478" s="180"/>
      <c r="M478" s="185"/>
    </row>
    <row r="479" spans="2:13" s="179" customFormat="1" x14ac:dyDescent="0.2">
      <c r="B479" s="180"/>
      <c r="M479" s="185"/>
    </row>
    <row r="480" spans="2:13" s="179" customFormat="1" x14ac:dyDescent="0.2">
      <c r="B480" s="180"/>
      <c r="M480" s="185"/>
    </row>
    <row r="481" spans="2:13" s="179" customFormat="1" x14ac:dyDescent="0.2">
      <c r="B481" s="180"/>
      <c r="M481" s="185"/>
    </row>
    <row r="482" spans="2:13" s="179" customFormat="1" x14ac:dyDescent="0.2">
      <c r="B482" s="180"/>
      <c r="M482" s="185"/>
    </row>
    <row r="483" spans="2:13" s="179" customFormat="1" x14ac:dyDescent="0.2">
      <c r="B483" s="180"/>
      <c r="M483" s="185"/>
    </row>
    <row r="484" spans="2:13" s="179" customFormat="1" x14ac:dyDescent="0.2">
      <c r="B484" s="180"/>
      <c r="M484" s="185"/>
    </row>
    <row r="485" spans="2:13" s="179" customFormat="1" x14ac:dyDescent="0.2">
      <c r="B485" s="180"/>
      <c r="M485" s="185"/>
    </row>
    <row r="486" spans="2:13" s="179" customFormat="1" x14ac:dyDescent="0.2">
      <c r="B486" s="180"/>
      <c r="M486" s="185"/>
    </row>
    <row r="487" spans="2:13" s="179" customFormat="1" x14ac:dyDescent="0.2">
      <c r="B487" s="180"/>
      <c r="M487" s="185"/>
    </row>
    <row r="488" spans="2:13" s="179" customFormat="1" x14ac:dyDescent="0.2">
      <c r="B488" s="180"/>
      <c r="M488" s="185"/>
    </row>
    <row r="489" spans="2:13" s="179" customFormat="1" x14ac:dyDescent="0.2">
      <c r="B489" s="180"/>
      <c r="M489" s="185"/>
    </row>
    <row r="490" spans="2:13" s="179" customFormat="1" x14ac:dyDescent="0.2">
      <c r="B490" s="180"/>
      <c r="M490" s="185"/>
    </row>
    <row r="491" spans="2:13" s="179" customFormat="1" x14ac:dyDescent="0.2">
      <c r="B491" s="180"/>
      <c r="M491" s="185"/>
    </row>
    <row r="492" spans="2:13" s="179" customFormat="1" x14ac:dyDescent="0.2">
      <c r="B492" s="180"/>
      <c r="M492" s="185"/>
    </row>
    <row r="493" spans="2:13" s="179" customFormat="1" x14ac:dyDescent="0.2">
      <c r="B493" s="180"/>
      <c r="M493" s="185"/>
    </row>
    <row r="494" spans="2:13" s="179" customFormat="1" x14ac:dyDescent="0.2">
      <c r="B494" s="180"/>
      <c r="M494" s="185"/>
    </row>
    <row r="495" spans="2:13" s="179" customFormat="1" x14ac:dyDescent="0.2">
      <c r="B495" s="180"/>
      <c r="M495" s="185"/>
    </row>
    <row r="496" spans="2:13" s="179" customFormat="1" x14ac:dyDescent="0.2">
      <c r="B496" s="180"/>
      <c r="M496" s="185"/>
    </row>
    <row r="497" spans="2:13" s="179" customFormat="1" x14ac:dyDescent="0.2">
      <c r="B497" s="180"/>
      <c r="M497" s="185"/>
    </row>
    <row r="498" spans="2:13" s="179" customFormat="1" x14ac:dyDescent="0.2">
      <c r="B498" s="180"/>
      <c r="M498" s="185"/>
    </row>
    <row r="499" spans="2:13" s="179" customFormat="1" x14ac:dyDescent="0.2">
      <c r="B499" s="180"/>
      <c r="M499" s="185"/>
    </row>
    <row r="500" spans="2:13" s="179" customFormat="1" x14ac:dyDescent="0.2">
      <c r="B500" s="180"/>
      <c r="M500" s="185"/>
    </row>
    <row r="501" spans="2:13" s="179" customFormat="1" x14ac:dyDescent="0.2">
      <c r="B501" s="180"/>
      <c r="M501" s="185"/>
    </row>
    <row r="502" spans="2:13" s="179" customFormat="1" x14ac:dyDescent="0.2">
      <c r="B502" s="180"/>
      <c r="M502" s="185"/>
    </row>
    <row r="503" spans="2:13" s="179" customFormat="1" x14ac:dyDescent="0.2">
      <c r="B503" s="180"/>
      <c r="M503" s="185"/>
    </row>
    <row r="504" spans="2:13" s="179" customFormat="1" x14ac:dyDescent="0.2">
      <c r="B504" s="180"/>
      <c r="M504" s="185"/>
    </row>
    <row r="505" spans="2:13" s="179" customFormat="1" x14ac:dyDescent="0.2">
      <c r="B505" s="180"/>
      <c r="M505" s="185"/>
    </row>
    <row r="506" spans="2:13" s="179" customFormat="1" x14ac:dyDescent="0.2">
      <c r="B506" s="180"/>
      <c r="M506" s="185"/>
    </row>
    <row r="507" spans="2:13" s="179" customFormat="1" x14ac:dyDescent="0.2">
      <c r="B507" s="180"/>
      <c r="M507" s="185"/>
    </row>
    <row r="508" spans="2:13" s="179" customFormat="1" x14ac:dyDescent="0.2">
      <c r="B508" s="180"/>
      <c r="M508" s="185"/>
    </row>
    <row r="509" spans="2:13" s="179" customFormat="1" x14ac:dyDescent="0.2">
      <c r="B509" s="180"/>
      <c r="M509" s="185"/>
    </row>
    <row r="510" spans="2:13" s="179" customFormat="1" x14ac:dyDescent="0.2">
      <c r="B510" s="180"/>
      <c r="M510" s="185"/>
    </row>
    <row r="511" spans="2:13" s="179" customFormat="1" x14ac:dyDescent="0.2">
      <c r="B511" s="180"/>
      <c r="M511" s="185"/>
    </row>
    <row r="512" spans="2:13" s="179" customFormat="1" x14ac:dyDescent="0.2">
      <c r="B512" s="180"/>
      <c r="M512" s="185"/>
    </row>
    <row r="513" spans="2:13" s="179" customFormat="1" x14ac:dyDescent="0.2">
      <c r="B513" s="180"/>
      <c r="M513" s="185"/>
    </row>
    <row r="514" spans="2:13" s="179" customFormat="1" x14ac:dyDescent="0.2">
      <c r="B514" s="180"/>
      <c r="M514" s="185"/>
    </row>
    <row r="515" spans="2:13" s="179" customFormat="1" x14ac:dyDescent="0.2">
      <c r="B515" s="180"/>
      <c r="M515" s="185"/>
    </row>
    <row r="516" spans="2:13" s="179" customFormat="1" x14ac:dyDescent="0.2">
      <c r="B516" s="180"/>
      <c r="M516" s="185"/>
    </row>
    <row r="517" spans="2:13" s="179" customFormat="1" x14ac:dyDescent="0.2">
      <c r="B517" s="180"/>
      <c r="M517" s="185"/>
    </row>
    <row r="518" spans="2:13" s="179" customFormat="1" x14ac:dyDescent="0.2">
      <c r="B518" s="180"/>
      <c r="M518" s="185"/>
    </row>
    <row r="519" spans="2:13" s="179" customFormat="1" x14ac:dyDescent="0.2">
      <c r="B519" s="180"/>
      <c r="M519" s="185"/>
    </row>
    <row r="520" spans="2:13" s="179" customFormat="1" x14ac:dyDescent="0.2">
      <c r="B520" s="180"/>
      <c r="M520" s="185"/>
    </row>
    <row r="521" spans="2:13" s="179" customFormat="1" x14ac:dyDescent="0.2">
      <c r="B521" s="180"/>
      <c r="M521" s="185"/>
    </row>
    <row r="522" spans="2:13" s="179" customFormat="1" x14ac:dyDescent="0.2">
      <c r="B522" s="180"/>
      <c r="M522" s="185"/>
    </row>
    <row r="523" spans="2:13" s="179" customFormat="1" x14ac:dyDescent="0.2">
      <c r="B523" s="180"/>
      <c r="M523" s="185"/>
    </row>
    <row r="524" spans="2:13" s="179" customFormat="1" x14ac:dyDescent="0.2">
      <c r="B524" s="180"/>
      <c r="M524" s="185"/>
    </row>
    <row r="525" spans="2:13" s="179" customFormat="1" x14ac:dyDescent="0.2">
      <c r="B525" s="180"/>
      <c r="M525" s="185"/>
    </row>
    <row r="526" spans="2:13" s="179" customFormat="1" x14ac:dyDescent="0.2">
      <c r="B526" s="180"/>
      <c r="M526" s="185"/>
    </row>
    <row r="527" spans="2:13" s="179" customFormat="1" x14ac:dyDescent="0.2">
      <c r="B527" s="180"/>
      <c r="M527" s="185"/>
    </row>
    <row r="528" spans="2:13" s="179" customFormat="1" x14ac:dyDescent="0.2">
      <c r="B528" s="180"/>
      <c r="M528" s="185"/>
    </row>
    <row r="529" spans="2:13" s="179" customFormat="1" x14ac:dyDescent="0.2">
      <c r="B529" s="180"/>
      <c r="M529" s="185"/>
    </row>
    <row r="530" spans="2:13" s="179" customFormat="1" x14ac:dyDescent="0.2">
      <c r="B530" s="180"/>
      <c r="M530" s="185"/>
    </row>
    <row r="531" spans="2:13" s="179" customFormat="1" x14ac:dyDescent="0.2">
      <c r="B531" s="180"/>
      <c r="M531" s="185"/>
    </row>
    <row r="532" spans="2:13" s="179" customFormat="1" x14ac:dyDescent="0.2">
      <c r="B532" s="180"/>
      <c r="M532" s="185"/>
    </row>
    <row r="533" spans="2:13" s="179" customFormat="1" x14ac:dyDescent="0.2">
      <c r="B533" s="180"/>
      <c r="M533" s="185"/>
    </row>
    <row r="534" spans="2:13" s="179" customFormat="1" x14ac:dyDescent="0.2">
      <c r="B534" s="180"/>
      <c r="M534" s="185"/>
    </row>
    <row r="535" spans="2:13" s="179" customFormat="1" x14ac:dyDescent="0.2">
      <c r="B535" s="180"/>
      <c r="M535" s="185"/>
    </row>
    <row r="536" spans="2:13" s="179" customFormat="1" x14ac:dyDescent="0.2">
      <c r="B536" s="180"/>
      <c r="M536" s="185"/>
    </row>
    <row r="537" spans="2:13" s="179" customFormat="1" x14ac:dyDescent="0.2">
      <c r="B537" s="180"/>
      <c r="M537" s="185"/>
    </row>
    <row r="538" spans="2:13" s="179" customFormat="1" x14ac:dyDescent="0.2">
      <c r="B538" s="180"/>
      <c r="M538" s="185"/>
    </row>
    <row r="539" spans="2:13" s="179" customFormat="1" x14ac:dyDescent="0.2">
      <c r="B539" s="180"/>
      <c r="M539" s="185"/>
    </row>
    <row r="540" spans="2:13" s="179" customFormat="1" x14ac:dyDescent="0.2">
      <c r="B540" s="180"/>
      <c r="M540" s="185"/>
    </row>
    <row r="541" spans="2:13" s="179" customFormat="1" x14ac:dyDescent="0.2">
      <c r="B541" s="180"/>
      <c r="M541" s="185"/>
    </row>
    <row r="542" spans="2:13" s="179" customFormat="1" x14ac:dyDescent="0.2">
      <c r="B542" s="180"/>
      <c r="M542" s="185"/>
    </row>
    <row r="543" spans="2:13" s="179" customFormat="1" x14ac:dyDescent="0.2">
      <c r="B543" s="180"/>
      <c r="M543" s="185"/>
    </row>
    <row r="544" spans="2:13" s="179" customFormat="1" x14ac:dyDescent="0.2">
      <c r="B544" s="180"/>
      <c r="M544" s="185"/>
    </row>
    <row r="545" spans="2:13" s="179" customFormat="1" x14ac:dyDescent="0.2">
      <c r="B545" s="180"/>
      <c r="M545" s="185"/>
    </row>
    <row r="546" spans="2:13" s="179" customFormat="1" x14ac:dyDescent="0.2">
      <c r="B546" s="180"/>
      <c r="M546" s="185"/>
    </row>
    <row r="547" spans="2:13" s="179" customFormat="1" x14ac:dyDescent="0.2">
      <c r="B547" s="180"/>
      <c r="M547" s="185"/>
    </row>
    <row r="548" spans="2:13" s="179" customFormat="1" x14ac:dyDescent="0.2">
      <c r="B548" s="180"/>
      <c r="M548" s="185"/>
    </row>
    <row r="549" spans="2:13" s="179" customFormat="1" x14ac:dyDescent="0.2">
      <c r="B549" s="180"/>
      <c r="M549" s="185"/>
    </row>
    <row r="550" spans="2:13" s="179" customFormat="1" x14ac:dyDescent="0.2">
      <c r="B550" s="180"/>
      <c r="M550" s="185"/>
    </row>
    <row r="551" spans="2:13" s="179" customFormat="1" x14ac:dyDescent="0.2">
      <c r="B551" s="180"/>
      <c r="M551" s="185"/>
    </row>
    <row r="552" spans="2:13" s="179" customFormat="1" x14ac:dyDescent="0.2">
      <c r="B552" s="180"/>
      <c r="M552" s="185"/>
    </row>
    <row r="553" spans="2:13" s="179" customFormat="1" x14ac:dyDescent="0.2">
      <c r="B553" s="180"/>
      <c r="M553" s="185"/>
    </row>
    <row r="554" spans="2:13" s="179" customFormat="1" x14ac:dyDescent="0.2">
      <c r="B554" s="180"/>
      <c r="M554" s="185"/>
    </row>
    <row r="555" spans="2:13" s="179" customFormat="1" x14ac:dyDescent="0.2">
      <c r="B555" s="180"/>
      <c r="M555" s="185"/>
    </row>
    <row r="556" spans="2:13" s="179" customFormat="1" x14ac:dyDescent="0.2">
      <c r="B556" s="180"/>
      <c r="M556" s="185"/>
    </row>
    <row r="557" spans="2:13" s="179" customFormat="1" x14ac:dyDescent="0.2">
      <c r="B557" s="180"/>
      <c r="M557" s="185"/>
    </row>
    <row r="558" spans="2:13" s="179" customFormat="1" x14ac:dyDescent="0.2">
      <c r="B558" s="180"/>
      <c r="M558" s="185"/>
    </row>
    <row r="559" spans="2:13" s="179" customFormat="1" x14ac:dyDescent="0.2">
      <c r="B559" s="180"/>
      <c r="M559" s="185"/>
    </row>
    <row r="560" spans="2:13" s="179" customFormat="1" x14ac:dyDescent="0.2">
      <c r="B560" s="180"/>
      <c r="M560" s="185"/>
    </row>
    <row r="561" spans="2:13" s="179" customFormat="1" x14ac:dyDescent="0.2">
      <c r="B561" s="180"/>
      <c r="M561" s="185"/>
    </row>
    <row r="562" spans="2:13" s="179" customFormat="1" x14ac:dyDescent="0.2">
      <c r="B562" s="180"/>
      <c r="M562" s="185"/>
    </row>
    <row r="563" spans="2:13" s="179" customFormat="1" x14ac:dyDescent="0.2">
      <c r="B563" s="180"/>
      <c r="M563" s="185"/>
    </row>
    <row r="564" spans="2:13" s="179" customFormat="1" x14ac:dyDescent="0.2">
      <c r="B564" s="180"/>
      <c r="M564" s="185"/>
    </row>
    <row r="565" spans="2:13" s="179" customFormat="1" x14ac:dyDescent="0.2">
      <c r="B565" s="180"/>
      <c r="M565" s="185"/>
    </row>
    <row r="566" spans="2:13" s="179" customFormat="1" x14ac:dyDescent="0.2">
      <c r="B566" s="180"/>
      <c r="M566" s="185"/>
    </row>
    <row r="567" spans="2:13" s="179" customFormat="1" x14ac:dyDescent="0.2">
      <c r="B567" s="180"/>
      <c r="M567" s="185"/>
    </row>
    <row r="568" spans="2:13" s="179" customFormat="1" x14ac:dyDescent="0.2">
      <c r="B568" s="180"/>
      <c r="M568" s="185"/>
    </row>
    <row r="569" spans="2:13" s="179" customFormat="1" x14ac:dyDescent="0.2">
      <c r="B569" s="180"/>
      <c r="M569" s="185"/>
    </row>
    <row r="570" spans="2:13" s="179" customFormat="1" x14ac:dyDescent="0.2">
      <c r="B570" s="180"/>
      <c r="M570" s="185"/>
    </row>
    <row r="571" spans="2:13" s="179" customFormat="1" x14ac:dyDescent="0.2">
      <c r="B571" s="180"/>
      <c r="M571" s="185"/>
    </row>
    <row r="572" spans="2:13" s="179" customFormat="1" x14ac:dyDescent="0.2">
      <c r="B572" s="180"/>
      <c r="M572" s="185"/>
    </row>
    <row r="573" spans="2:13" s="179" customFormat="1" x14ac:dyDescent="0.2">
      <c r="B573" s="180"/>
      <c r="M573" s="185"/>
    </row>
    <row r="574" spans="2:13" s="179" customFormat="1" x14ac:dyDescent="0.2">
      <c r="B574" s="180"/>
      <c r="M574" s="185"/>
    </row>
    <row r="575" spans="2:13" s="179" customFormat="1" x14ac:dyDescent="0.2">
      <c r="B575" s="180"/>
      <c r="M575" s="185"/>
    </row>
    <row r="576" spans="2:13" s="179" customFormat="1" x14ac:dyDescent="0.2">
      <c r="B576" s="180"/>
      <c r="M576" s="185"/>
    </row>
    <row r="577" spans="2:13" s="179" customFormat="1" x14ac:dyDescent="0.2">
      <c r="B577" s="180"/>
      <c r="M577" s="185"/>
    </row>
    <row r="578" spans="2:13" s="179" customFormat="1" x14ac:dyDescent="0.2">
      <c r="B578" s="180"/>
      <c r="M578" s="185"/>
    </row>
    <row r="579" spans="2:13" s="179" customFormat="1" x14ac:dyDescent="0.2">
      <c r="B579" s="180"/>
      <c r="M579" s="185"/>
    </row>
    <row r="580" spans="2:13" s="179" customFormat="1" x14ac:dyDescent="0.2">
      <c r="B580" s="180"/>
      <c r="M580" s="185"/>
    </row>
    <row r="581" spans="2:13" s="179" customFormat="1" x14ac:dyDescent="0.2">
      <c r="B581" s="180"/>
      <c r="M581" s="185"/>
    </row>
    <row r="582" spans="2:13" s="179" customFormat="1" x14ac:dyDescent="0.2">
      <c r="B582" s="180"/>
      <c r="M582" s="185"/>
    </row>
    <row r="583" spans="2:13" s="179" customFormat="1" x14ac:dyDescent="0.2">
      <c r="B583" s="180"/>
      <c r="M583" s="185"/>
    </row>
    <row r="584" spans="2:13" s="179" customFormat="1" x14ac:dyDescent="0.2">
      <c r="B584" s="180"/>
      <c r="M584" s="185"/>
    </row>
    <row r="585" spans="2:13" s="179" customFormat="1" x14ac:dyDescent="0.2">
      <c r="B585" s="180"/>
      <c r="M585" s="185"/>
    </row>
    <row r="586" spans="2:13" s="179" customFormat="1" x14ac:dyDescent="0.2">
      <c r="B586" s="180"/>
      <c r="M586" s="185"/>
    </row>
    <row r="587" spans="2:13" s="179" customFormat="1" x14ac:dyDescent="0.2">
      <c r="B587" s="180"/>
      <c r="M587" s="185"/>
    </row>
    <row r="588" spans="2:13" s="179" customFormat="1" x14ac:dyDescent="0.2">
      <c r="B588" s="180"/>
      <c r="M588" s="185"/>
    </row>
    <row r="589" spans="2:13" s="179" customFormat="1" x14ac:dyDescent="0.2">
      <c r="B589" s="180"/>
      <c r="M589" s="185"/>
    </row>
    <row r="590" spans="2:13" s="179" customFormat="1" x14ac:dyDescent="0.2">
      <c r="B590" s="180"/>
      <c r="M590" s="185"/>
    </row>
    <row r="591" spans="2:13" s="179" customFormat="1" x14ac:dyDescent="0.2">
      <c r="B591" s="180"/>
      <c r="M591" s="185"/>
    </row>
    <row r="592" spans="2:13" s="179" customFormat="1" x14ac:dyDescent="0.2">
      <c r="B592" s="180"/>
      <c r="M592" s="185"/>
    </row>
    <row r="593" spans="2:13" s="179" customFormat="1" x14ac:dyDescent="0.2">
      <c r="B593" s="180"/>
      <c r="M593" s="185"/>
    </row>
    <row r="594" spans="2:13" s="179" customFormat="1" x14ac:dyDescent="0.2">
      <c r="B594" s="180"/>
      <c r="M594" s="185"/>
    </row>
    <row r="595" spans="2:13" s="179" customFormat="1" x14ac:dyDescent="0.2">
      <c r="B595" s="180"/>
      <c r="M595" s="185"/>
    </row>
    <row r="596" spans="2:13" s="179" customFormat="1" x14ac:dyDescent="0.2">
      <c r="B596" s="180"/>
      <c r="M596" s="185"/>
    </row>
    <row r="597" spans="2:13" s="179" customFormat="1" x14ac:dyDescent="0.2">
      <c r="B597" s="180"/>
      <c r="M597" s="185"/>
    </row>
    <row r="598" spans="2:13" s="179" customFormat="1" x14ac:dyDescent="0.2">
      <c r="B598" s="180"/>
      <c r="M598" s="185"/>
    </row>
    <row r="599" spans="2:13" s="179" customFormat="1" x14ac:dyDescent="0.2">
      <c r="B599" s="180"/>
      <c r="M599" s="185"/>
    </row>
    <row r="600" spans="2:13" s="179" customFormat="1" x14ac:dyDescent="0.2">
      <c r="B600" s="180"/>
      <c r="M600" s="185"/>
    </row>
    <row r="601" spans="2:13" s="179" customFormat="1" x14ac:dyDescent="0.2">
      <c r="B601" s="180"/>
      <c r="M601" s="185"/>
    </row>
    <row r="602" spans="2:13" s="179" customFormat="1" x14ac:dyDescent="0.2">
      <c r="B602" s="180"/>
      <c r="M602" s="185"/>
    </row>
    <row r="603" spans="2:13" s="179" customFormat="1" x14ac:dyDescent="0.2">
      <c r="B603" s="180"/>
      <c r="M603" s="185"/>
    </row>
    <row r="604" spans="2:13" s="179" customFormat="1" x14ac:dyDescent="0.2">
      <c r="B604" s="180"/>
      <c r="M604" s="185"/>
    </row>
    <row r="605" spans="2:13" s="179" customFormat="1" x14ac:dyDescent="0.2">
      <c r="B605" s="180"/>
      <c r="M605" s="185"/>
    </row>
    <row r="606" spans="2:13" s="179" customFormat="1" x14ac:dyDescent="0.2">
      <c r="B606" s="180"/>
      <c r="M606" s="185"/>
    </row>
    <row r="607" spans="2:13" s="179" customFormat="1" x14ac:dyDescent="0.2">
      <c r="B607" s="180"/>
      <c r="M607" s="185"/>
    </row>
    <row r="608" spans="2:13" s="179" customFormat="1" x14ac:dyDescent="0.2">
      <c r="B608" s="180"/>
      <c r="M608" s="185"/>
    </row>
    <row r="609" spans="2:13" s="179" customFormat="1" x14ac:dyDescent="0.2">
      <c r="B609" s="180"/>
      <c r="M609" s="185"/>
    </row>
    <row r="610" spans="2:13" s="179" customFormat="1" x14ac:dyDescent="0.2">
      <c r="B610" s="180"/>
      <c r="M610" s="185"/>
    </row>
    <row r="611" spans="2:13" s="179" customFormat="1" x14ac:dyDescent="0.2">
      <c r="B611" s="180"/>
      <c r="M611" s="185"/>
    </row>
    <row r="612" spans="2:13" s="179" customFormat="1" x14ac:dyDescent="0.2">
      <c r="B612" s="180"/>
      <c r="M612" s="185"/>
    </row>
    <row r="613" spans="2:13" s="179" customFormat="1" x14ac:dyDescent="0.2">
      <c r="B613" s="180"/>
      <c r="M613" s="185"/>
    </row>
    <row r="614" spans="2:13" s="179" customFormat="1" x14ac:dyDescent="0.2">
      <c r="B614" s="180"/>
      <c r="M614" s="185"/>
    </row>
    <row r="615" spans="2:13" s="179" customFormat="1" x14ac:dyDescent="0.2">
      <c r="B615" s="180"/>
      <c r="M615" s="185"/>
    </row>
    <row r="616" spans="2:13" s="179" customFormat="1" x14ac:dyDescent="0.2">
      <c r="B616" s="180"/>
      <c r="M616" s="185"/>
    </row>
    <row r="617" spans="2:13" s="179" customFormat="1" x14ac:dyDescent="0.2">
      <c r="B617" s="180"/>
      <c r="M617" s="185"/>
    </row>
    <row r="618" spans="2:13" s="179" customFormat="1" x14ac:dyDescent="0.2">
      <c r="B618" s="180"/>
      <c r="M618" s="185"/>
    </row>
    <row r="619" spans="2:13" s="179" customFormat="1" x14ac:dyDescent="0.2">
      <c r="B619" s="180"/>
      <c r="M619" s="185"/>
    </row>
    <row r="620" spans="2:13" s="179" customFormat="1" x14ac:dyDescent="0.2">
      <c r="B620" s="180"/>
      <c r="M620" s="185"/>
    </row>
    <row r="621" spans="2:13" s="179" customFormat="1" x14ac:dyDescent="0.2">
      <c r="B621" s="180"/>
      <c r="M621" s="185"/>
    </row>
    <row r="622" spans="2:13" s="179" customFormat="1" x14ac:dyDescent="0.2">
      <c r="B622" s="180"/>
      <c r="M622" s="185"/>
    </row>
    <row r="623" spans="2:13" s="179" customFormat="1" x14ac:dyDescent="0.2">
      <c r="B623" s="180"/>
      <c r="M623" s="185"/>
    </row>
    <row r="624" spans="2:13" s="179" customFormat="1" x14ac:dyDescent="0.2">
      <c r="B624" s="180"/>
      <c r="M624" s="185"/>
    </row>
    <row r="625" spans="2:13" s="179" customFormat="1" x14ac:dyDescent="0.2">
      <c r="B625" s="180"/>
      <c r="M625" s="185"/>
    </row>
    <row r="626" spans="2:13" s="179" customFormat="1" x14ac:dyDescent="0.2">
      <c r="B626" s="180"/>
      <c r="M626" s="185"/>
    </row>
    <row r="627" spans="2:13" s="179" customFormat="1" x14ac:dyDescent="0.2">
      <c r="B627" s="180"/>
      <c r="M627" s="185"/>
    </row>
    <row r="628" spans="2:13" s="179" customFormat="1" x14ac:dyDescent="0.2">
      <c r="B628" s="180"/>
      <c r="M628" s="185"/>
    </row>
    <row r="629" spans="2:13" s="179" customFormat="1" x14ac:dyDescent="0.2">
      <c r="B629" s="180"/>
      <c r="M629" s="185"/>
    </row>
    <row r="630" spans="2:13" s="179" customFormat="1" x14ac:dyDescent="0.2">
      <c r="B630" s="180"/>
      <c r="M630" s="185"/>
    </row>
    <row r="631" spans="2:13" s="179" customFormat="1" x14ac:dyDescent="0.2">
      <c r="B631" s="180"/>
      <c r="M631" s="185"/>
    </row>
    <row r="632" spans="2:13" s="179" customFormat="1" x14ac:dyDescent="0.2">
      <c r="B632" s="180"/>
      <c r="M632" s="185"/>
    </row>
    <row r="633" spans="2:13" s="179" customFormat="1" x14ac:dyDescent="0.2">
      <c r="B633" s="180"/>
      <c r="M633" s="185"/>
    </row>
    <row r="634" spans="2:13" s="179" customFormat="1" x14ac:dyDescent="0.2">
      <c r="B634" s="180"/>
      <c r="M634" s="185"/>
    </row>
    <row r="635" spans="2:13" s="179" customFormat="1" x14ac:dyDescent="0.2">
      <c r="B635" s="180"/>
      <c r="M635" s="185"/>
    </row>
    <row r="636" spans="2:13" s="179" customFormat="1" x14ac:dyDescent="0.2">
      <c r="B636" s="180"/>
      <c r="M636" s="185"/>
    </row>
    <row r="637" spans="2:13" s="179" customFormat="1" x14ac:dyDescent="0.2">
      <c r="B637" s="180"/>
      <c r="M637" s="185"/>
    </row>
    <row r="638" spans="2:13" s="179" customFormat="1" x14ac:dyDescent="0.2">
      <c r="B638" s="180"/>
      <c r="M638" s="185"/>
    </row>
    <row r="639" spans="2:13" s="179" customFormat="1" x14ac:dyDescent="0.2">
      <c r="B639" s="180"/>
      <c r="M639" s="185"/>
    </row>
    <row r="640" spans="2:13" s="179" customFormat="1" x14ac:dyDescent="0.2">
      <c r="B640" s="180"/>
      <c r="M640" s="185"/>
    </row>
    <row r="641" spans="2:13" s="179" customFormat="1" x14ac:dyDescent="0.2">
      <c r="B641" s="180"/>
      <c r="M641" s="185"/>
    </row>
    <row r="642" spans="2:13" s="179" customFormat="1" x14ac:dyDescent="0.2">
      <c r="B642" s="180"/>
      <c r="M642" s="185"/>
    </row>
    <row r="643" spans="2:13" s="179" customFormat="1" x14ac:dyDescent="0.2">
      <c r="B643" s="180"/>
      <c r="M643" s="185"/>
    </row>
    <row r="644" spans="2:13" s="179" customFormat="1" x14ac:dyDescent="0.2">
      <c r="B644" s="180"/>
      <c r="M644" s="185"/>
    </row>
    <row r="645" spans="2:13" s="179" customFormat="1" x14ac:dyDescent="0.2">
      <c r="B645" s="180"/>
      <c r="M645" s="185"/>
    </row>
    <row r="646" spans="2:13" s="179" customFormat="1" x14ac:dyDescent="0.2">
      <c r="B646" s="180"/>
      <c r="M646" s="185"/>
    </row>
    <row r="647" spans="2:13" s="179" customFormat="1" x14ac:dyDescent="0.2">
      <c r="B647" s="180"/>
      <c r="M647" s="185"/>
    </row>
    <row r="648" spans="2:13" s="179" customFormat="1" x14ac:dyDescent="0.2">
      <c r="B648" s="180"/>
      <c r="M648" s="185"/>
    </row>
    <row r="649" spans="2:13" s="179" customFormat="1" x14ac:dyDescent="0.2">
      <c r="B649" s="180"/>
      <c r="M649" s="185"/>
    </row>
    <row r="650" spans="2:13" s="179" customFormat="1" x14ac:dyDescent="0.2">
      <c r="B650" s="180"/>
      <c r="M650" s="185"/>
    </row>
    <row r="651" spans="2:13" s="179" customFormat="1" x14ac:dyDescent="0.2">
      <c r="B651" s="180"/>
      <c r="M651" s="185"/>
    </row>
    <row r="652" spans="2:13" s="179" customFormat="1" x14ac:dyDescent="0.2">
      <c r="B652" s="180"/>
      <c r="M652" s="185"/>
    </row>
    <row r="653" spans="2:13" s="179" customFormat="1" x14ac:dyDescent="0.2">
      <c r="B653" s="180"/>
      <c r="M653" s="185"/>
    </row>
    <row r="654" spans="2:13" s="179" customFormat="1" x14ac:dyDescent="0.2">
      <c r="B654" s="180"/>
      <c r="M654" s="185"/>
    </row>
    <row r="655" spans="2:13" s="179" customFormat="1" x14ac:dyDescent="0.2">
      <c r="B655" s="180"/>
      <c r="M655" s="185"/>
    </row>
    <row r="656" spans="2:13" s="179" customFormat="1" x14ac:dyDescent="0.2">
      <c r="B656" s="180"/>
      <c r="M656" s="185"/>
    </row>
    <row r="657" spans="2:13" s="179" customFormat="1" x14ac:dyDescent="0.2">
      <c r="B657" s="180"/>
      <c r="M657" s="185"/>
    </row>
    <row r="658" spans="2:13" s="179" customFormat="1" x14ac:dyDescent="0.2">
      <c r="B658" s="180"/>
      <c r="M658" s="185"/>
    </row>
    <row r="659" spans="2:13" s="179" customFormat="1" x14ac:dyDescent="0.2">
      <c r="B659" s="180"/>
      <c r="M659" s="185"/>
    </row>
    <row r="660" spans="2:13" s="179" customFormat="1" x14ac:dyDescent="0.2">
      <c r="B660" s="180"/>
      <c r="M660" s="185"/>
    </row>
    <row r="661" spans="2:13" s="179" customFormat="1" x14ac:dyDescent="0.2">
      <c r="B661" s="180"/>
      <c r="M661" s="185"/>
    </row>
    <row r="662" spans="2:13" s="179" customFormat="1" x14ac:dyDescent="0.2">
      <c r="B662" s="180"/>
      <c r="M662" s="185"/>
    </row>
    <row r="663" spans="2:13" s="179" customFormat="1" x14ac:dyDescent="0.2">
      <c r="B663" s="180"/>
      <c r="M663" s="185"/>
    </row>
    <row r="664" spans="2:13" s="179" customFormat="1" x14ac:dyDescent="0.2">
      <c r="B664" s="180"/>
      <c r="M664" s="185"/>
    </row>
    <row r="665" spans="2:13" s="179" customFormat="1" x14ac:dyDescent="0.2">
      <c r="B665" s="180"/>
      <c r="M665" s="185"/>
    </row>
    <row r="666" spans="2:13" s="179" customFormat="1" x14ac:dyDescent="0.2">
      <c r="B666" s="180"/>
      <c r="M666" s="185"/>
    </row>
    <row r="667" spans="2:13" s="179" customFormat="1" x14ac:dyDescent="0.2">
      <c r="B667" s="180"/>
      <c r="M667" s="185"/>
    </row>
    <row r="668" spans="2:13" s="179" customFormat="1" x14ac:dyDescent="0.2">
      <c r="B668" s="180"/>
      <c r="M668" s="185"/>
    </row>
    <row r="669" spans="2:13" s="179" customFormat="1" x14ac:dyDescent="0.2">
      <c r="B669" s="180"/>
      <c r="M669" s="185"/>
    </row>
    <row r="670" spans="2:13" s="179" customFormat="1" x14ac:dyDescent="0.2">
      <c r="B670" s="180"/>
      <c r="M670" s="185"/>
    </row>
    <row r="671" spans="2:13" s="179" customFormat="1" x14ac:dyDescent="0.2">
      <c r="B671" s="180"/>
      <c r="M671" s="185"/>
    </row>
    <row r="672" spans="2:13" s="179" customFormat="1" x14ac:dyDescent="0.2">
      <c r="B672" s="180"/>
      <c r="M672" s="185"/>
    </row>
    <row r="673" spans="2:13" s="179" customFormat="1" x14ac:dyDescent="0.2">
      <c r="B673" s="180"/>
      <c r="M673" s="185"/>
    </row>
    <row r="674" spans="2:13" s="179" customFormat="1" x14ac:dyDescent="0.2">
      <c r="B674" s="180"/>
      <c r="M674" s="185"/>
    </row>
    <row r="675" spans="2:13" s="179" customFormat="1" x14ac:dyDescent="0.2">
      <c r="B675" s="180"/>
      <c r="M675" s="185"/>
    </row>
    <row r="676" spans="2:13" s="179" customFormat="1" x14ac:dyDescent="0.2">
      <c r="B676" s="180"/>
      <c r="M676" s="185"/>
    </row>
    <row r="677" spans="2:13" s="179" customFormat="1" x14ac:dyDescent="0.2">
      <c r="B677" s="180"/>
      <c r="M677" s="185"/>
    </row>
    <row r="678" spans="2:13" s="179" customFormat="1" x14ac:dyDescent="0.2">
      <c r="B678" s="180"/>
      <c r="M678" s="185"/>
    </row>
    <row r="679" spans="2:13" s="179" customFormat="1" x14ac:dyDescent="0.2">
      <c r="B679" s="180"/>
      <c r="M679" s="185"/>
    </row>
    <row r="680" spans="2:13" s="179" customFormat="1" x14ac:dyDescent="0.2">
      <c r="B680" s="180"/>
      <c r="M680" s="185"/>
    </row>
    <row r="681" spans="2:13" s="179" customFormat="1" x14ac:dyDescent="0.2">
      <c r="B681" s="180"/>
      <c r="M681" s="185"/>
    </row>
    <row r="682" spans="2:13" s="179" customFormat="1" x14ac:dyDescent="0.2">
      <c r="B682" s="180"/>
      <c r="M682" s="185"/>
    </row>
    <row r="683" spans="2:13" s="179" customFormat="1" x14ac:dyDescent="0.2">
      <c r="B683" s="180"/>
      <c r="M683" s="185"/>
    </row>
    <row r="684" spans="2:13" s="179" customFormat="1" x14ac:dyDescent="0.2">
      <c r="B684" s="180"/>
      <c r="M684" s="185"/>
    </row>
    <row r="685" spans="2:13" s="179" customFormat="1" x14ac:dyDescent="0.2">
      <c r="B685" s="180"/>
      <c r="M685" s="185"/>
    </row>
    <row r="686" spans="2:13" s="179" customFormat="1" x14ac:dyDescent="0.2">
      <c r="B686" s="180"/>
      <c r="M686" s="185"/>
    </row>
    <row r="687" spans="2:13" s="179" customFormat="1" x14ac:dyDescent="0.2">
      <c r="B687" s="180"/>
      <c r="M687" s="185"/>
    </row>
    <row r="688" spans="2:13" s="179" customFormat="1" x14ac:dyDescent="0.2">
      <c r="B688" s="180"/>
      <c r="M688" s="185"/>
    </row>
    <row r="689" spans="2:13" s="179" customFormat="1" x14ac:dyDescent="0.2">
      <c r="B689" s="180"/>
      <c r="M689" s="185"/>
    </row>
    <row r="690" spans="2:13" s="179" customFormat="1" x14ac:dyDescent="0.2">
      <c r="B690" s="180"/>
      <c r="M690" s="185"/>
    </row>
    <row r="691" spans="2:13" s="179" customFormat="1" x14ac:dyDescent="0.2">
      <c r="B691" s="180"/>
      <c r="M691" s="185"/>
    </row>
    <row r="692" spans="2:13" s="179" customFormat="1" x14ac:dyDescent="0.2">
      <c r="B692" s="180"/>
      <c r="M692" s="185"/>
    </row>
    <row r="693" spans="2:13" s="179" customFormat="1" x14ac:dyDescent="0.2">
      <c r="B693" s="180"/>
      <c r="M693" s="185"/>
    </row>
    <row r="694" spans="2:13" s="179" customFormat="1" x14ac:dyDescent="0.2">
      <c r="B694" s="180"/>
      <c r="M694" s="185"/>
    </row>
    <row r="695" spans="2:13" s="179" customFormat="1" x14ac:dyDescent="0.2">
      <c r="B695" s="180"/>
      <c r="M695" s="185"/>
    </row>
    <row r="696" spans="2:13" s="179" customFormat="1" x14ac:dyDescent="0.2">
      <c r="B696" s="180"/>
      <c r="M696" s="185"/>
    </row>
    <row r="697" spans="2:13" s="179" customFormat="1" x14ac:dyDescent="0.2">
      <c r="B697" s="180"/>
      <c r="M697" s="185"/>
    </row>
    <row r="698" spans="2:13" s="179" customFormat="1" x14ac:dyDescent="0.2">
      <c r="B698" s="180"/>
      <c r="M698" s="185"/>
    </row>
    <row r="699" spans="2:13" s="179" customFormat="1" x14ac:dyDescent="0.2">
      <c r="B699" s="180"/>
      <c r="M699" s="185"/>
    </row>
    <row r="700" spans="2:13" s="179" customFormat="1" x14ac:dyDescent="0.2">
      <c r="B700" s="180"/>
      <c r="M700" s="185"/>
    </row>
    <row r="701" spans="2:13" s="179" customFormat="1" x14ac:dyDescent="0.2">
      <c r="B701" s="180"/>
      <c r="M701" s="185"/>
    </row>
    <row r="702" spans="2:13" s="179" customFormat="1" x14ac:dyDescent="0.2">
      <c r="B702" s="180"/>
      <c r="M702" s="185"/>
    </row>
    <row r="703" spans="2:13" s="179" customFormat="1" x14ac:dyDescent="0.2">
      <c r="B703" s="180"/>
      <c r="M703" s="185"/>
    </row>
    <row r="704" spans="2:13" s="179" customFormat="1" x14ac:dyDescent="0.2">
      <c r="B704" s="180"/>
      <c r="M704" s="185"/>
    </row>
    <row r="705" spans="2:13" s="179" customFormat="1" x14ac:dyDescent="0.2">
      <c r="B705" s="180"/>
      <c r="M705" s="185"/>
    </row>
    <row r="706" spans="2:13" s="179" customFormat="1" x14ac:dyDescent="0.2">
      <c r="B706" s="180"/>
      <c r="M706" s="185"/>
    </row>
    <row r="707" spans="2:13" s="179" customFormat="1" x14ac:dyDescent="0.2">
      <c r="B707" s="180"/>
      <c r="M707" s="185"/>
    </row>
    <row r="708" spans="2:13" s="179" customFormat="1" x14ac:dyDescent="0.2">
      <c r="B708" s="180"/>
      <c r="M708" s="185"/>
    </row>
    <row r="709" spans="2:13" s="179" customFormat="1" x14ac:dyDescent="0.2">
      <c r="B709" s="180"/>
      <c r="M709" s="185"/>
    </row>
    <row r="710" spans="2:13" s="179" customFormat="1" x14ac:dyDescent="0.2">
      <c r="B710" s="180"/>
      <c r="M710" s="185"/>
    </row>
    <row r="711" spans="2:13" s="179" customFormat="1" x14ac:dyDescent="0.2">
      <c r="B711" s="180"/>
      <c r="M711" s="185"/>
    </row>
    <row r="712" spans="2:13" s="179" customFormat="1" x14ac:dyDescent="0.2">
      <c r="B712" s="180"/>
      <c r="M712" s="185"/>
    </row>
    <row r="713" spans="2:13" s="179" customFormat="1" x14ac:dyDescent="0.2">
      <c r="B713" s="180"/>
      <c r="M713" s="185"/>
    </row>
    <row r="714" spans="2:13" s="179" customFormat="1" x14ac:dyDescent="0.2">
      <c r="B714" s="180"/>
      <c r="M714" s="185"/>
    </row>
    <row r="715" spans="2:13" s="179" customFormat="1" x14ac:dyDescent="0.2">
      <c r="B715" s="180"/>
      <c r="M715" s="185"/>
    </row>
    <row r="716" spans="2:13" s="179" customFormat="1" x14ac:dyDescent="0.2">
      <c r="B716" s="180"/>
      <c r="M716" s="185"/>
    </row>
    <row r="717" spans="2:13" s="179" customFormat="1" x14ac:dyDescent="0.2">
      <c r="B717" s="180"/>
      <c r="M717" s="185"/>
    </row>
    <row r="718" spans="2:13" s="179" customFormat="1" x14ac:dyDescent="0.2">
      <c r="B718" s="180"/>
      <c r="M718" s="185"/>
    </row>
    <row r="719" spans="2:13" s="179" customFormat="1" x14ac:dyDescent="0.2">
      <c r="B719" s="180"/>
      <c r="M719" s="185"/>
    </row>
    <row r="720" spans="2:13" s="179" customFormat="1" x14ac:dyDescent="0.2">
      <c r="B720" s="180"/>
      <c r="M720" s="185"/>
    </row>
    <row r="721" spans="2:13" s="179" customFormat="1" x14ac:dyDescent="0.2">
      <c r="B721" s="180"/>
      <c r="M721" s="185"/>
    </row>
    <row r="722" spans="2:13" s="179" customFormat="1" x14ac:dyDescent="0.2">
      <c r="B722" s="180"/>
      <c r="M722" s="185"/>
    </row>
    <row r="723" spans="2:13" s="179" customFormat="1" x14ac:dyDescent="0.2">
      <c r="B723" s="180"/>
      <c r="M723" s="185"/>
    </row>
    <row r="724" spans="2:13" s="179" customFormat="1" x14ac:dyDescent="0.2">
      <c r="B724" s="180"/>
      <c r="M724" s="185"/>
    </row>
    <row r="725" spans="2:13" s="179" customFormat="1" x14ac:dyDescent="0.2">
      <c r="B725" s="180"/>
      <c r="M725" s="185"/>
    </row>
    <row r="726" spans="2:13" s="179" customFormat="1" x14ac:dyDescent="0.2">
      <c r="B726" s="180"/>
      <c r="M726" s="185"/>
    </row>
    <row r="727" spans="2:13" s="179" customFormat="1" x14ac:dyDescent="0.2">
      <c r="B727" s="180"/>
      <c r="M727" s="185"/>
    </row>
    <row r="728" spans="2:13" s="179" customFormat="1" x14ac:dyDescent="0.2">
      <c r="B728" s="180"/>
      <c r="M728" s="185"/>
    </row>
    <row r="729" spans="2:13" s="179" customFormat="1" x14ac:dyDescent="0.2">
      <c r="B729" s="180"/>
      <c r="M729" s="185"/>
    </row>
    <row r="730" spans="2:13" s="179" customFormat="1" x14ac:dyDescent="0.2">
      <c r="B730" s="180"/>
      <c r="M730" s="185"/>
    </row>
    <row r="731" spans="2:13" s="179" customFormat="1" x14ac:dyDescent="0.2">
      <c r="B731" s="180"/>
      <c r="M731" s="185"/>
    </row>
    <row r="732" spans="2:13" s="179" customFormat="1" x14ac:dyDescent="0.2">
      <c r="B732" s="180"/>
      <c r="M732" s="185"/>
    </row>
    <row r="733" spans="2:13" s="179" customFormat="1" x14ac:dyDescent="0.2">
      <c r="B733" s="180"/>
      <c r="M733" s="185"/>
    </row>
    <row r="734" spans="2:13" s="179" customFormat="1" x14ac:dyDescent="0.2">
      <c r="B734" s="180"/>
      <c r="M734" s="185"/>
    </row>
    <row r="735" spans="2:13" s="179" customFormat="1" x14ac:dyDescent="0.2">
      <c r="B735" s="180"/>
      <c r="M735" s="185"/>
    </row>
    <row r="736" spans="2:13" s="179" customFormat="1" x14ac:dyDescent="0.2">
      <c r="B736" s="180"/>
      <c r="M736" s="185"/>
    </row>
    <row r="737" spans="2:13" s="179" customFormat="1" x14ac:dyDescent="0.2">
      <c r="B737" s="180"/>
      <c r="M737" s="185"/>
    </row>
    <row r="738" spans="2:13" s="179" customFormat="1" x14ac:dyDescent="0.2">
      <c r="B738" s="180"/>
      <c r="M738" s="185"/>
    </row>
    <row r="739" spans="2:13" s="179" customFormat="1" x14ac:dyDescent="0.2">
      <c r="B739" s="180"/>
      <c r="M739" s="185"/>
    </row>
    <row r="740" spans="2:13" s="179" customFormat="1" x14ac:dyDescent="0.2">
      <c r="B740" s="180"/>
      <c r="M740" s="185"/>
    </row>
    <row r="741" spans="2:13" s="179" customFormat="1" x14ac:dyDescent="0.2">
      <c r="B741" s="180"/>
      <c r="M741" s="185"/>
    </row>
    <row r="742" spans="2:13" s="179" customFormat="1" x14ac:dyDescent="0.2">
      <c r="B742" s="180"/>
      <c r="M742" s="185"/>
    </row>
    <row r="743" spans="2:13" s="179" customFormat="1" x14ac:dyDescent="0.2">
      <c r="B743" s="180"/>
      <c r="M743" s="185"/>
    </row>
    <row r="744" spans="2:13" s="179" customFormat="1" x14ac:dyDescent="0.2">
      <c r="B744" s="180"/>
      <c r="M744" s="185"/>
    </row>
    <row r="745" spans="2:13" s="179" customFormat="1" x14ac:dyDescent="0.2">
      <c r="B745" s="180"/>
      <c r="M745" s="185"/>
    </row>
    <row r="746" spans="2:13" s="179" customFormat="1" x14ac:dyDescent="0.2">
      <c r="B746" s="180"/>
      <c r="M746" s="185"/>
    </row>
    <row r="747" spans="2:13" s="179" customFormat="1" x14ac:dyDescent="0.2">
      <c r="B747" s="180"/>
      <c r="M747" s="185"/>
    </row>
    <row r="748" spans="2:13" s="179" customFormat="1" x14ac:dyDescent="0.2">
      <c r="B748" s="180"/>
      <c r="M748" s="185"/>
    </row>
    <row r="749" spans="2:13" s="179" customFormat="1" x14ac:dyDescent="0.2">
      <c r="B749" s="180"/>
      <c r="M749" s="185"/>
    </row>
    <row r="750" spans="2:13" s="179" customFormat="1" x14ac:dyDescent="0.2">
      <c r="B750" s="180"/>
      <c r="M750" s="185"/>
    </row>
    <row r="751" spans="2:13" s="179" customFormat="1" x14ac:dyDescent="0.2">
      <c r="B751" s="180"/>
      <c r="M751" s="185"/>
    </row>
    <row r="752" spans="2:13" s="179" customFormat="1" x14ac:dyDescent="0.2">
      <c r="B752" s="180"/>
      <c r="M752" s="185"/>
    </row>
    <row r="753" spans="2:13" s="179" customFormat="1" x14ac:dyDescent="0.2">
      <c r="B753" s="180"/>
      <c r="M753" s="185"/>
    </row>
    <row r="754" spans="2:13" s="179" customFormat="1" x14ac:dyDescent="0.2">
      <c r="B754" s="180"/>
      <c r="M754" s="185"/>
    </row>
    <row r="755" spans="2:13" s="179" customFormat="1" x14ac:dyDescent="0.2">
      <c r="B755" s="180"/>
      <c r="M755" s="185"/>
    </row>
    <row r="756" spans="2:13" s="179" customFormat="1" x14ac:dyDescent="0.2">
      <c r="B756" s="180"/>
      <c r="M756" s="185"/>
    </row>
    <row r="757" spans="2:13" s="179" customFormat="1" x14ac:dyDescent="0.2">
      <c r="B757" s="180"/>
      <c r="M757" s="185"/>
    </row>
    <row r="758" spans="2:13" s="179" customFormat="1" x14ac:dyDescent="0.2">
      <c r="B758" s="180"/>
      <c r="M758" s="185"/>
    </row>
    <row r="759" spans="2:13" s="179" customFormat="1" x14ac:dyDescent="0.2">
      <c r="B759" s="180"/>
      <c r="M759" s="185"/>
    </row>
    <row r="760" spans="2:13" s="179" customFormat="1" x14ac:dyDescent="0.2">
      <c r="B760" s="180"/>
      <c r="M760" s="185"/>
    </row>
    <row r="761" spans="2:13" s="179" customFormat="1" x14ac:dyDescent="0.2">
      <c r="B761" s="180"/>
      <c r="M761" s="185"/>
    </row>
    <row r="762" spans="2:13" s="179" customFormat="1" x14ac:dyDescent="0.2">
      <c r="B762" s="180"/>
      <c r="M762" s="185"/>
    </row>
    <row r="763" spans="2:13" s="179" customFormat="1" x14ac:dyDescent="0.2">
      <c r="B763" s="180"/>
      <c r="M763" s="185"/>
    </row>
    <row r="764" spans="2:13" s="179" customFormat="1" x14ac:dyDescent="0.2">
      <c r="B764" s="180"/>
      <c r="M764" s="185"/>
    </row>
    <row r="765" spans="2:13" s="179" customFormat="1" x14ac:dyDescent="0.2">
      <c r="B765" s="180"/>
      <c r="M765" s="185"/>
    </row>
    <row r="766" spans="2:13" s="179" customFormat="1" x14ac:dyDescent="0.2">
      <c r="B766" s="180"/>
      <c r="M766" s="185"/>
    </row>
    <row r="767" spans="2:13" s="179" customFormat="1" x14ac:dyDescent="0.2">
      <c r="B767" s="180"/>
      <c r="M767" s="185"/>
    </row>
    <row r="768" spans="2:13" s="179" customFormat="1" x14ac:dyDescent="0.2">
      <c r="B768" s="180"/>
      <c r="M768" s="185"/>
    </row>
    <row r="769" spans="2:13" s="179" customFormat="1" x14ac:dyDescent="0.2">
      <c r="B769" s="180"/>
      <c r="M769" s="185"/>
    </row>
    <row r="770" spans="2:13" s="179" customFormat="1" x14ac:dyDescent="0.2">
      <c r="B770" s="180"/>
      <c r="M770" s="185"/>
    </row>
    <row r="771" spans="2:13" s="179" customFormat="1" x14ac:dyDescent="0.2">
      <c r="B771" s="180"/>
      <c r="M771" s="185"/>
    </row>
    <row r="772" spans="2:13" s="179" customFormat="1" x14ac:dyDescent="0.2">
      <c r="B772" s="180"/>
      <c r="M772" s="185"/>
    </row>
    <row r="773" spans="2:13" s="179" customFormat="1" x14ac:dyDescent="0.2">
      <c r="B773" s="180"/>
      <c r="M773" s="185"/>
    </row>
    <row r="774" spans="2:13" s="179" customFormat="1" x14ac:dyDescent="0.2">
      <c r="B774" s="180"/>
      <c r="M774" s="185"/>
    </row>
    <row r="775" spans="2:13" s="179" customFormat="1" x14ac:dyDescent="0.2">
      <c r="B775" s="180"/>
      <c r="M775" s="185"/>
    </row>
    <row r="776" spans="2:13" s="179" customFormat="1" x14ac:dyDescent="0.2">
      <c r="B776" s="180"/>
      <c r="M776" s="185"/>
    </row>
    <row r="777" spans="2:13" s="179" customFormat="1" x14ac:dyDescent="0.2">
      <c r="B777" s="180"/>
      <c r="M777" s="185"/>
    </row>
    <row r="778" spans="2:13" s="179" customFormat="1" x14ac:dyDescent="0.2">
      <c r="B778" s="180"/>
      <c r="M778" s="185"/>
    </row>
    <row r="779" spans="2:13" s="179" customFormat="1" x14ac:dyDescent="0.2">
      <c r="B779" s="180"/>
      <c r="M779" s="185"/>
    </row>
    <row r="780" spans="2:13" s="179" customFormat="1" x14ac:dyDescent="0.2">
      <c r="B780" s="180"/>
      <c r="M780" s="185"/>
    </row>
    <row r="781" spans="2:13" s="179" customFormat="1" x14ac:dyDescent="0.2">
      <c r="B781" s="180"/>
      <c r="M781" s="185"/>
    </row>
    <row r="782" spans="2:13" s="179" customFormat="1" x14ac:dyDescent="0.2">
      <c r="B782" s="180"/>
      <c r="M782" s="185"/>
    </row>
    <row r="783" spans="2:13" s="179" customFormat="1" x14ac:dyDescent="0.2">
      <c r="B783" s="180"/>
      <c r="M783" s="185"/>
    </row>
    <row r="784" spans="2:13" s="179" customFormat="1" x14ac:dyDescent="0.2">
      <c r="B784" s="180"/>
      <c r="M784" s="185"/>
    </row>
    <row r="785" spans="2:13" s="179" customFormat="1" x14ac:dyDescent="0.2">
      <c r="B785" s="180"/>
      <c r="M785" s="185"/>
    </row>
    <row r="786" spans="2:13" s="179" customFormat="1" x14ac:dyDescent="0.2">
      <c r="B786" s="180"/>
      <c r="M786" s="185"/>
    </row>
    <row r="787" spans="2:13" s="179" customFormat="1" x14ac:dyDescent="0.2">
      <c r="B787" s="180"/>
      <c r="M787" s="185"/>
    </row>
    <row r="788" spans="2:13" s="179" customFormat="1" x14ac:dyDescent="0.2">
      <c r="B788" s="180"/>
      <c r="M788" s="185"/>
    </row>
    <row r="789" spans="2:13" s="179" customFormat="1" x14ac:dyDescent="0.2">
      <c r="B789" s="180"/>
      <c r="M789" s="185"/>
    </row>
    <row r="790" spans="2:13" s="179" customFormat="1" x14ac:dyDescent="0.2">
      <c r="B790" s="180"/>
      <c r="M790" s="185"/>
    </row>
    <row r="791" spans="2:13" s="179" customFormat="1" x14ac:dyDescent="0.2">
      <c r="B791" s="180"/>
      <c r="M791" s="185"/>
    </row>
    <row r="792" spans="2:13" s="179" customFormat="1" x14ac:dyDescent="0.2">
      <c r="B792" s="180"/>
      <c r="M792" s="185"/>
    </row>
    <row r="793" spans="2:13" s="179" customFormat="1" x14ac:dyDescent="0.2">
      <c r="B793" s="180"/>
      <c r="M793" s="185"/>
    </row>
    <row r="794" spans="2:13" s="179" customFormat="1" x14ac:dyDescent="0.2">
      <c r="B794" s="180"/>
      <c r="M794" s="185"/>
    </row>
    <row r="795" spans="2:13" s="179" customFormat="1" x14ac:dyDescent="0.2">
      <c r="B795" s="180"/>
      <c r="M795" s="185"/>
    </row>
    <row r="796" spans="2:13" s="179" customFormat="1" x14ac:dyDescent="0.2">
      <c r="B796" s="180"/>
      <c r="M796" s="185"/>
    </row>
    <row r="797" spans="2:13" s="179" customFormat="1" x14ac:dyDescent="0.2">
      <c r="B797" s="180"/>
      <c r="M797" s="185"/>
    </row>
    <row r="798" spans="2:13" s="179" customFormat="1" x14ac:dyDescent="0.2">
      <c r="B798" s="180"/>
      <c r="M798" s="185"/>
    </row>
    <row r="799" spans="2:13" s="179" customFormat="1" x14ac:dyDescent="0.2">
      <c r="B799" s="180"/>
      <c r="M799" s="185"/>
    </row>
    <row r="800" spans="2:13" s="179" customFormat="1" x14ac:dyDescent="0.2">
      <c r="B800" s="180"/>
      <c r="M800" s="185"/>
    </row>
    <row r="801" spans="2:13" s="179" customFormat="1" x14ac:dyDescent="0.2">
      <c r="B801" s="180"/>
      <c r="M801" s="185"/>
    </row>
    <row r="802" spans="2:13" s="179" customFormat="1" x14ac:dyDescent="0.2">
      <c r="B802" s="180"/>
      <c r="M802" s="185"/>
    </row>
    <row r="803" spans="2:13" s="179" customFormat="1" x14ac:dyDescent="0.2">
      <c r="B803" s="180"/>
      <c r="M803" s="185"/>
    </row>
    <row r="804" spans="2:13" s="179" customFormat="1" x14ac:dyDescent="0.2">
      <c r="B804" s="180"/>
      <c r="M804" s="185"/>
    </row>
    <row r="805" spans="2:13" s="179" customFormat="1" x14ac:dyDescent="0.2">
      <c r="B805" s="180"/>
      <c r="M805" s="185"/>
    </row>
    <row r="806" spans="2:13" s="179" customFormat="1" x14ac:dyDescent="0.2">
      <c r="B806" s="180"/>
      <c r="M806" s="185"/>
    </row>
    <row r="807" spans="2:13" s="179" customFormat="1" x14ac:dyDescent="0.2">
      <c r="B807" s="180"/>
      <c r="M807" s="185"/>
    </row>
    <row r="808" spans="2:13" s="179" customFormat="1" x14ac:dyDescent="0.2">
      <c r="B808" s="180"/>
      <c r="M808" s="185"/>
    </row>
    <row r="809" spans="2:13" s="179" customFormat="1" x14ac:dyDescent="0.2">
      <c r="B809" s="180"/>
      <c r="M809" s="185"/>
    </row>
    <row r="810" spans="2:13" s="179" customFormat="1" x14ac:dyDescent="0.2">
      <c r="B810" s="180"/>
      <c r="M810" s="185"/>
    </row>
    <row r="811" spans="2:13" s="179" customFormat="1" x14ac:dyDescent="0.2">
      <c r="B811" s="180"/>
      <c r="M811" s="185"/>
    </row>
    <row r="812" spans="2:13" s="179" customFormat="1" x14ac:dyDescent="0.2">
      <c r="B812" s="180"/>
      <c r="M812" s="185"/>
    </row>
    <row r="813" spans="2:13" s="179" customFormat="1" x14ac:dyDescent="0.2">
      <c r="B813" s="180"/>
      <c r="M813" s="185"/>
    </row>
    <row r="814" spans="2:13" s="179" customFormat="1" x14ac:dyDescent="0.2">
      <c r="B814" s="180"/>
      <c r="M814" s="185"/>
    </row>
    <row r="815" spans="2:13" s="179" customFormat="1" x14ac:dyDescent="0.2">
      <c r="B815" s="180"/>
      <c r="M815" s="185"/>
    </row>
    <row r="816" spans="2:13" s="179" customFormat="1" x14ac:dyDescent="0.2">
      <c r="B816" s="180"/>
      <c r="M816" s="185"/>
    </row>
    <row r="817" spans="2:13" s="179" customFormat="1" x14ac:dyDescent="0.2">
      <c r="B817" s="180"/>
      <c r="M817" s="185"/>
    </row>
    <row r="818" spans="2:13" s="179" customFormat="1" x14ac:dyDescent="0.2">
      <c r="B818" s="180"/>
      <c r="M818" s="185"/>
    </row>
    <row r="819" spans="2:13" s="179" customFormat="1" x14ac:dyDescent="0.2">
      <c r="B819" s="180"/>
      <c r="M819" s="185"/>
    </row>
    <row r="820" spans="2:13" s="179" customFormat="1" x14ac:dyDescent="0.2">
      <c r="B820" s="180"/>
      <c r="M820" s="185"/>
    </row>
    <row r="821" spans="2:13" s="179" customFormat="1" x14ac:dyDescent="0.2">
      <c r="B821" s="180"/>
      <c r="M821" s="185"/>
    </row>
    <row r="822" spans="2:13" s="179" customFormat="1" x14ac:dyDescent="0.2">
      <c r="B822" s="180"/>
      <c r="M822" s="185"/>
    </row>
    <row r="823" spans="2:13" s="179" customFormat="1" x14ac:dyDescent="0.2">
      <c r="B823" s="180"/>
      <c r="M823" s="185"/>
    </row>
    <row r="824" spans="2:13" s="179" customFormat="1" x14ac:dyDescent="0.2">
      <c r="B824" s="180"/>
      <c r="M824" s="185"/>
    </row>
    <row r="825" spans="2:13" s="179" customFormat="1" x14ac:dyDescent="0.2">
      <c r="B825" s="180"/>
      <c r="M825" s="185"/>
    </row>
    <row r="826" spans="2:13" s="179" customFormat="1" x14ac:dyDescent="0.2">
      <c r="B826" s="180"/>
      <c r="M826" s="185"/>
    </row>
    <row r="827" spans="2:13" s="179" customFormat="1" x14ac:dyDescent="0.2">
      <c r="B827" s="180"/>
      <c r="M827" s="185"/>
    </row>
    <row r="828" spans="2:13" s="179" customFormat="1" x14ac:dyDescent="0.2">
      <c r="B828" s="180"/>
      <c r="M828" s="185"/>
    </row>
    <row r="829" spans="2:13" s="179" customFormat="1" x14ac:dyDescent="0.2">
      <c r="B829" s="180"/>
      <c r="M829" s="185"/>
    </row>
    <row r="830" spans="2:13" s="179" customFormat="1" x14ac:dyDescent="0.2">
      <c r="B830" s="180"/>
      <c r="M830" s="185"/>
    </row>
    <row r="831" spans="2:13" s="179" customFormat="1" x14ac:dyDescent="0.2">
      <c r="B831" s="180"/>
      <c r="M831" s="185"/>
    </row>
    <row r="832" spans="2:13" s="179" customFormat="1" x14ac:dyDescent="0.2">
      <c r="B832" s="180"/>
      <c r="M832" s="185"/>
    </row>
    <row r="833" spans="2:13" s="179" customFormat="1" x14ac:dyDescent="0.2">
      <c r="B833" s="180"/>
      <c r="M833" s="185"/>
    </row>
    <row r="834" spans="2:13" s="179" customFormat="1" x14ac:dyDescent="0.2">
      <c r="B834" s="180"/>
      <c r="M834" s="185"/>
    </row>
    <row r="835" spans="2:13" s="179" customFormat="1" x14ac:dyDescent="0.2">
      <c r="B835" s="180"/>
      <c r="M835" s="185"/>
    </row>
    <row r="836" spans="2:13" s="179" customFormat="1" x14ac:dyDescent="0.2">
      <c r="B836" s="180"/>
      <c r="M836" s="185"/>
    </row>
    <row r="837" spans="2:13" s="179" customFormat="1" x14ac:dyDescent="0.2">
      <c r="B837" s="180"/>
      <c r="M837" s="185"/>
    </row>
    <row r="838" spans="2:13" s="179" customFormat="1" x14ac:dyDescent="0.2">
      <c r="B838" s="180"/>
      <c r="M838" s="185"/>
    </row>
    <row r="839" spans="2:13" s="179" customFormat="1" x14ac:dyDescent="0.2">
      <c r="B839" s="180"/>
      <c r="M839" s="185"/>
    </row>
    <row r="840" spans="2:13" s="179" customFormat="1" x14ac:dyDescent="0.2">
      <c r="B840" s="180"/>
      <c r="M840" s="185"/>
    </row>
    <row r="841" spans="2:13" s="179" customFormat="1" x14ac:dyDescent="0.2">
      <c r="B841" s="180"/>
      <c r="M841" s="185"/>
    </row>
    <row r="842" spans="2:13" s="179" customFormat="1" x14ac:dyDescent="0.2">
      <c r="B842" s="180"/>
      <c r="M842" s="185"/>
    </row>
    <row r="843" spans="2:13" s="179" customFormat="1" x14ac:dyDescent="0.2">
      <c r="B843" s="180"/>
      <c r="M843" s="185"/>
    </row>
    <row r="844" spans="2:13" s="179" customFormat="1" x14ac:dyDescent="0.2">
      <c r="B844" s="180"/>
      <c r="M844" s="185"/>
    </row>
    <row r="845" spans="2:13" s="179" customFormat="1" x14ac:dyDescent="0.2">
      <c r="B845" s="180"/>
      <c r="M845" s="185"/>
    </row>
    <row r="846" spans="2:13" s="179" customFormat="1" x14ac:dyDescent="0.2">
      <c r="B846" s="180"/>
      <c r="M846" s="185"/>
    </row>
    <row r="847" spans="2:13" s="179" customFormat="1" x14ac:dyDescent="0.2">
      <c r="B847" s="180"/>
      <c r="M847" s="185"/>
    </row>
    <row r="848" spans="2:13" s="179" customFormat="1" x14ac:dyDescent="0.2">
      <c r="B848" s="180"/>
      <c r="M848" s="185"/>
    </row>
    <row r="849" spans="2:13" s="179" customFormat="1" x14ac:dyDescent="0.2">
      <c r="B849" s="180"/>
      <c r="M849" s="185"/>
    </row>
    <row r="850" spans="2:13" s="179" customFormat="1" x14ac:dyDescent="0.2">
      <c r="B850" s="180"/>
      <c r="M850" s="185"/>
    </row>
    <row r="851" spans="2:13" s="179" customFormat="1" x14ac:dyDescent="0.2">
      <c r="B851" s="180"/>
      <c r="M851" s="185"/>
    </row>
    <row r="852" spans="2:13" s="179" customFormat="1" x14ac:dyDescent="0.2">
      <c r="B852" s="180"/>
      <c r="M852" s="185"/>
    </row>
    <row r="853" spans="2:13" s="179" customFormat="1" x14ac:dyDescent="0.2">
      <c r="B853" s="180"/>
      <c r="M853" s="185"/>
    </row>
    <row r="854" spans="2:13" s="179" customFormat="1" x14ac:dyDescent="0.2">
      <c r="B854" s="180"/>
      <c r="M854" s="185"/>
    </row>
    <row r="855" spans="2:13" s="179" customFormat="1" x14ac:dyDescent="0.2">
      <c r="B855" s="180"/>
      <c r="M855" s="185"/>
    </row>
    <row r="856" spans="2:13" s="179" customFormat="1" x14ac:dyDescent="0.2">
      <c r="B856" s="180"/>
      <c r="M856" s="185"/>
    </row>
    <row r="857" spans="2:13" s="179" customFormat="1" x14ac:dyDescent="0.2">
      <c r="B857" s="180"/>
      <c r="M857" s="185"/>
    </row>
    <row r="858" spans="2:13" s="179" customFormat="1" x14ac:dyDescent="0.2">
      <c r="B858" s="180"/>
      <c r="M858" s="185"/>
    </row>
    <row r="859" spans="2:13" s="179" customFormat="1" x14ac:dyDescent="0.2">
      <c r="B859" s="180"/>
      <c r="M859" s="185"/>
    </row>
    <row r="860" spans="2:13" s="179" customFormat="1" x14ac:dyDescent="0.2">
      <c r="B860" s="180"/>
      <c r="M860" s="185"/>
    </row>
    <row r="861" spans="2:13" s="179" customFormat="1" x14ac:dyDescent="0.2">
      <c r="B861" s="180"/>
      <c r="M861" s="185"/>
    </row>
    <row r="862" spans="2:13" s="179" customFormat="1" x14ac:dyDescent="0.2">
      <c r="B862" s="180"/>
      <c r="M862" s="185"/>
    </row>
    <row r="863" spans="2:13" s="179" customFormat="1" x14ac:dyDescent="0.2">
      <c r="B863" s="180"/>
      <c r="M863" s="185"/>
    </row>
    <row r="864" spans="2:13" s="179" customFormat="1" x14ac:dyDescent="0.2">
      <c r="B864" s="180"/>
      <c r="M864" s="185"/>
    </row>
    <row r="865" spans="2:13" s="179" customFormat="1" x14ac:dyDescent="0.2">
      <c r="B865" s="180"/>
      <c r="M865" s="185"/>
    </row>
    <row r="866" spans="2:13" s="179" customFormat="1" x14ac:dyDescent="0.2">
      <c r="B866" s="180"/>
      <c r="M866" s="185"/>
    </row>
    <row r="867" spans="2:13" s="179" customFormat="1" x14ac:dyDescent="0.2">
      <c r="B867" s="180"/>
      <c r="M867" s="185"/>
    </row>
    <row r="868" spans="2:13" s="179" customFormat="1" x14ac:dyDescent="0.2">
      <c r="B868" s="180"/>
      <c r="M868" s="185"/>
    </row>
    <row r="869" spans="2:13" s="179" customFormat="1" x14ac:dyDescent="0.2">
      <c r="B869" s="180"/>
      <c r="M869" s="185"/>
    </row>
    <row r="870" spans="2:13" s="179" customFormat="1" x14ac:dyDescent="0.2">
      <c r="B870" s="180"/>
      <c r="M870" s="185"/>
    </row>
    <row r="871" spans="2:13" s="179" customFormat="1" x14ac:dyDescent="0.2">
      <c r="B871" s="180"/>
      <c r="M871" s="185"/>
    </row>
    <row r="872" spans="2:13" s="179" customFormat="1" x14ac:dyDescent="0.2">
      <c r="B872" s="180"/>
      <c r="M872" s="185"/>
    </row>
    <row r="873" spans="2:13" s="179" customFormat="1" x14ac:dyDescent="0.2">
      <c r="B873" s="180"/>
      <c r="M873" s="185"/>
    </row>
    <row r="874" spans="2:13" s="179" customFormat="1" x14ac:dyDescent="0.2">
      <c r="B874" s="180"/>
      <c r="M874" s="185"/>
    </row>
    <row r="875" spans="2:13" s="179" customFormat="1" x14ac:dyDescent="0.2">
      <c r="B875" s="180"/>
      <c r="M875" s="185"/>
    </row>
    <row r="876" spans="2:13" s="179" customFormat="1" x14ac:dyDescent="0.2">
      <c r="B876" s="180"/>
      <c r="M876" s="185"/>
    </row>
    <row r="877" spans="2:13" s="179" customFormat="1" x14ac:dyDescent="0.2">
      <c r="B877" s="180"/>
      <c r="M877" s="185"/>
    </row>
    <row r="878" spans="2:13" s="179" customFormat="1" x14ac:dyDescent="0.2">
      <c r="B878" s="180"/>
      <c r="M878" s="185"/>
    </row>
    <row r="879" spans="2:13" s="179" customFormat="1" x14ac:dyDescent="0.2">
      <c r="B879" s="180"/>
      <c r="M879" s="185"/>
    </row>
    <row r="880" spans="2:13" s="179" customFormat="1" x14ac:dyDescent="0.2">
      <c r="B880" s="180"/>
      <c r="M880" s="185"/>
    </row>
    <row r="881" spans="2:13" s="179" customFormat="1" x14ac:dyDescent="0.2">
      <c r="B881" s="180"/>
      <c r="M881" s="185"/>
    </row>
    <row r="882" spans="2:13" s="179" customFormat="1" x14ac:dyDescent="0.2">
      <c r="B882" s="180"/>
      <c r="M882" s="185"/>
    </row>
    <row r="883" spans="2:13" s="179" customFormat="1" x14ac:dyDescent="0.2">
      <c r="B883" s="180"/>
      <c r="M883" s="185"/>
    </row>
    <row r="884" spans="2:13" s="179" customFormat="1" x14ac:dyDescent="0.2">
      <c r="B884" s="180"/>
      <c r="M884" s="185"/>
    </row>
    <row r="885" spans="2:13" s="179" customFormat="1" x14ac:dyDescent="0.2">
      <c r="B885" s="180"/>
      <c r="M885" s="185"/>
    </row>
    <row r="886" spans="2:13" s="179" customFormat="1" x14ac:dyDescent="0.2">
      <c r="B886" s="180"/>
      <c r="M886" s="185"/>
    </row>
    <row r="887" spans="2:13" s="179" customFormat="1" x14ac:dyDescent="0.2">
      <c r="B887" s="180"/>
      <c r="M887" s="185"/>
    </row>
    <row r="888" spans="2:13" s="179" customFormat="1" x14ac:dyDescent="0.2">
      <c r="B888" s="180"/>
      <c r="M888" s="185"/>
    </row>
    <row r="889" spans="2:13" s="179" customFormat="1" x14ac:dyDescent="0.2">
      <c r="B889" s="180"/>
      <c r="M889" s="185"/>
    </row>
    <row r="890" spans="2:13" s="179" customFormat="1" x14ac:dyDescent="0.2">
      <c r="B890" s="180"/>
      <c r="M890" s="185"/>
    </row>
    <row r="891" spans="2:13" s="179" customFormat="1" x14ac:dyDescent="0.2">
      <c r="B891" s="180"/>
      <c r="M891" s="185"/>
    </row>
    <row r="892" spans="2:13" s="179" customFormat="1" x14ac:dyDescent="0.2">
      <c r="B892" s="180"/>
      <c r="M892" s="185"/>
    </row>
    <row r="893" spans="2:13" s="179" customFormat="1" x14ac:dyDescent="0.2">
      <c r="B893" s="180"/>
      <c r="M893" s="185"/>
    </row>
    <row r="894" spans="2:13" s="179" customFormat="1" x14ac:dyDescent="0.2">
      <c r="B894" s="180"/>
      <c r="M894" s="185"/>
    </row>
    <row r="895" spans="2:13" s="179" customFormat="1" x14ac:dyDescent="0.2">
      <c r="B895" s="180"/>
      <c r="M895" s="185"/>
    </row>
    <row r="896" spans="2:13" s="179" customFormat="1" x14ac:dyDescent="0.2">
      <c r="B896" s="180"/>
      <c r="M896" s="185"/>
    </row>
    <row r="897" spans="2:13" s="179" customFormat="1" x14ac:dyDescent="0.2">
      <c r="B897" s="180"/>
      <c r="M897" s="185"/>
    </row>
    <row r="898" spans="2:13" s="179" customFormat="1" x14ac:dyDescent="0.2">
      <c r="B898" s="180"/>
      <c r="M898" s="185"/>
    </row>
    <row r="899" spans="2:13" s="179" customFormat="1" x14ac:dyDescent="0.2">
      <c r="B899" s="180"/>
      <c r="M899" s="185"/>
    </row>
    <row r="900" spans="2:13" s="179" customFormat="1" x14ac:dyDescent="0.2">
      <c r="B900" s="180"/>
      <c r="M900" s="185"/>
    </row>
    <row r="901" spans="2:13" s="179" customFormat="1" x14ac:dyDescent="0.2">
      <c r="B901" s="180"/>
      <c r="M901" s="185"/>
    </row>
    <row r="902" spans="2:13" s="179" customFormat="1" x14ac:dyDescent="0.2">
      <c r="B902" s="180"/>
      <c r="M902" s="185"/>
    </row>
    <row r="903" spans="2:13" s="179" customFormat="1" x14ac:dyDescent="0.2">
      <c r="B903" s="180"/>
      <c r="M903" s="185"/>
    </row>
    <row r="904" spans="2:13" s="179" customFormat="1" x14ac:dyDescent="0.2">
      <c r="B904" s="180"/>
      <c r="M904" s="185"/>
    </row>
    <row r="905" spans="2:13" s="179" customFormat="1" x14ac:dyDescent="0.2">
      <c r="B905" s="180"/>
      <c r="M905" s="185"/>
    </row>
    <row r="906" spans="2:13" s="179" customFormat="1" x14ac:dyDescent="0.2">
      <c r="B906" s="180"/>
      <c r="M906" s="185"/>
    </row>
    <row r="907" spans="2:13" s="179" customFormat="1" x14ac:dyDescent="0.2">
      <c r="B907" s="180"/>
      <c r="M907" s="185"/>
    </row>
    <row r="908" spans="2:13" s="179" customFormat="1" x14ac:dyDescent="0.2">
      <c r="B908" s="180"/>
      <c r="M908" s="185"/>
    </row>
    <row r="909" spans="2:13" s="179" customFormat="1" x14ac:dyDescent="0.2">
      <c r="B909" s="180"/>
      <c r="M909" s="185"/>
    </row>
    <row r="910" spans="2:13" s="179" customFormat="1" x14ac:dyDescent="0.2">
      <c r="B910" s="180"/>
      <c r="M910" s="185"/>
    </row>
    <row r="911" spans="2:13" s="179" customFormat="1" x14ac:dyDescent="0.2">
      <c r="B911" s="180"/>
      <c r="M911" s="185"/>
    </row>
    <row r="912" spans="2:13" s="179" customFormat="1" x14ac:dyDescent="0.2">
      <c r="B912" s="180"/>
      <c r="M912" s="185"/>
    </row>
    <row r="913" spans="2:13" s="179" customFormat="1" x14ac:dyDescent="0.2">
      <c r="B913" s="180"/>
      <c r="M913" s="185"/>
    </row>
    <row r="914" spans="2:13" s="179" customFormat="1" x14ac:dyDescent="0.2">
      <c r="B914" s="180"/>
      <c r="M914" s="185"/>
    </row>
    <row r="915" spans="2:13" s="179" customFormat="1" x14ac:dyDescent="0.2">
      <c r="B915" s="180"/>
      <c r="M915" s="185"/>
    </row>
    <row r="916" spans="2:13" s="179" customFormat="1" x14ac:dyDescent="0.2">
      <c r="B916" s="180"/>
      <c r="M916" s="185"/>
    </row>
    <row r="917" spans="2:13" s="179" customFormat="1" x14ac:dyDescent="0.2">
      <c r="B917" s="180"/>
      <c r="M917" s="185"/>
    </row>
    <row r="918" spans="2:13" s="179" customFormat="1" x14ac:dyDescent="0.2">
      <c r="B918" s="180"/>
      <c r="M918" s="185"/>
    </row>
    <row r="919" spans="2:13" s="179" customFormat="1" x14ac:dyDescent="0.2">
      <c r="B919" s="180"/>
      <c r="M919" s="185"/>
    </row>
    <row r="920" spans="2:13" s="179" customFormat="1" x14ac:dyDescent="0.2">
      <c r="B920" s="180"/>
      <c r="M920" s="185"/>
    </row>
    <row r="921" spans="2:13" s="179" customFormat="1" x14ac:dyDescent="0.2">
      <c r="B921" s="180"/>
      <c r="M921" s="185"/>
    </row>
    <row r="922" spans="2:13" s="179" customFormat="1" x14ac:dyDescent="0.2">
      <c r="B922" s="180"/>
      <c r="M922" s="185"/>
    </row>
    <row r="923" spans="2:13" s="179" customFormat="1" x14ac:dyDescent="0.2">
      <c r="B923" s="180"/>
      <c r="M923" s="185"/>
    </row>
    <row r="924" spans="2:13" s="179" customFormat="1" x14ac:dyDescent="0.2">
      <c r="B924" s="180"/>
      <c r="M924" s="185"/>
    </row>
    <row r="925" spans="2:13" s="179" customFormat="1" x14ac:dyDescent="0.2">
      <c r="B925" s="180"/>
      <c r="M925" s="185"/>
    </row>
    <row r="926" spans="2:13" s="179" customFormat="1" x14ac:dyDescent="0.2">
      <c r="B926" s="180"/>
      <c r="M926" s="185"/>
    </row>
    <row r="927" spans="2:13" s="179" customFormat="1" x14ac:dyDescent="0.2">
      <c r="B927" s="180"/>
      <c r="M927" s="185"/>
    </row>
    <row r="928" spans="2:13" s="179" customFormat="1" x14ac:dyDescent="0.2">
      <c r="B928" s="180"/>
      <c r="M928" s="185"/>
    </row>
    <row r="929" spans="2:13" s="179" customFormat="1" x14ac:dyDescent="0.2">
      <c r="B929" s="180"/>
      <c r="M929" s="185"/>
    </row>
    <row r="930" spans="2:13" s="179" customFormat="1" x14ac:dyDescent="0.2">
      <c r="B930" s="180"/>
      <c r="M930" s="185"/>
    </row>
    <row r="931" spans="2:13" s="179" customFormat="1" x14ac:dyDescent="0.2">
      <c r="B931" s="180"/>
      <c r="M931" s="185"/>
    </row>
    <row r="932" spans="2:13" s="179" customFormat="1" x14ac:dyDescent="0.2">
      <c r="B932" s="180"/>
      <c r="M932" s="185"/>
    </row>
    <row r="933" spans="2:13" s="179" customFormat="1" x14ac:dyDescent="0.2">
      <c r="B933" s="180"/>
      <c r="M933" s="185"/>
    </row>
    <row r="934" spans="2:13" s="179" customFormat="1" x14ac:dyDescent="0.2">
      <c r="B934" s="180"/>
      <c r="M934" s="185"/>
    </row>
    <row r="935" spans="2:13" s="179" customFormat="1" x14ac:dyDescent="0.2">
      <c r="B935" s="180"/>
      <c r="M935" s="185"/>
    </row>
    <row r="936" spans="2:13" s="179" customFormat="1" x14ac:dyDescent="0.2">
      <c r="B936" s="180"/>
      <c r="M936" s="185"/>
    </row>
    <row r="937" spans="2:13" s="179" customFormat="1" x14ac:dyDescent="0.2">
      <c r="B937" s="180"/>
      <c r="M937" s="185"/>
    </row>
    <row r="938" spans="2:13" s="179" customFormat="1" x14ac:dyDescent="0.2">
      <c r="B938" s="180"/>
      <c r="M938" s="185"/>
    </row>
    <row r="939" spans="2:13" s="179" customFormat="1" x14ac:dyDescent="0.2">
      <c r="B939" s="180"/>
      <c r="M939" s="185"/>
    </row>
    <row r="940" spans="2:13" s="179" customFormat="1" x14ac:dyDescent="0.2">
      <c r="B940" s="180"/>
      <c r="M940" s="185"/>
    </row>
    <row r="941" spans="2:13" s="179" customFormat="1" x14ac:dyDescent="0.2">
      <c r="B941" s="180"/>
      <c r="M941" s="185"/>
    </row>
    <row r="942" spans="2:13" s="179" customFormat="1" x14ac:dyDescent="0.2">
      <c r="B942" s="180"/>
      <c r="M942" s="185"/>
    </row>
    <row r="943" spans="2:13" s="179" customFormat="1" x14ac:dyDescent="0.2">
      <c r="B943" s="180"/>
      <c r="M943" s="185"/>
    </row>
    <row r="944" spans="2:13" s="179" customFormat="1" x14ac:dyDescent="0.2">
      <c r="B944" s="180"/>
      <c r="M944" s="185"/>
    </row>
    <row r="945" spans="2:13" s="179" customFormat="1" x14ac:dyDescent="0.2">
      <c r="B945" s="180"/>
      <c r="M945" s="185"/>
    </row>
    <row r="946" spans="2:13" s="179" customFormat="1" x14ac:dyDescent="0.2">
      <c r="B946" s="180"/>
      <c r="M946" s="185"/>
    </row>
    <row r="947" spans="2:13" s="179" customFormat="1" x14ac:dyDescent="0.2">
      <c r="B947" s="180"/>
      <c r="M947" s="185"/>
    </row>
    <row r="948" spans="2:13" s="179" customFormat="1" x14ac:dyDescent="0.2">
      <c r="B948" s="180"/>
      <c r="M948" s="185"/>
    </row>
    <row r="949" spans="2:13" s="179" customFormat="1" x14ac:dyDescent="0.2">
      <c r="B949" s="180"/>
      <c r="M949" s="185"/>
    </row>
    <row r="950" spans="2:13" s="179" customFormat="1" x14ac:dyDescent="0.2">
      <c r="B950" s="180"/>
      <c r="M950" s="185"/>
    </row>
    <row r="951" spans="2:13" s="179" customFormat="1" x14ac:dyDescent="0.2">
      <c r="B951" s="180"/>
      <c r="M951" s="185"/>
    </row>
    <row r="952" spans="2:13" s="179" customFormat="1" x14ac:dyDescent="0.2">
      <c r="B952" s="180"/>
      <c r="M952" s="185"/>
    </row>
    <row r="953" spans="2:13" s="179" customFormat="1" x14ac:dyDescent="0.2">
      <c r="B953" s="180"/>
      <c r="M953" s="185"/>
    </row>
    <row r="954" spans="2:13" s="179" customFormat="1" x14ac:dyDescent="0.2">
      <c r="B954" s="180"/>
      <c r="M954" s="185"/>
    </row>
    <row r="955" spans="2:13" s="179" customFormat="1" x14ac:dyDescent="0.2">
      <c r="B955" s="180"/>
      <c r="M955" s="185"/>
    </row>
    <row r="956" spans="2:13" s="179" customFormat="1" x14ac:dyDescent="0.2">
      <c r="B956" s="180"/>
      <c r="M956" s="185"/>
    </row>
    <row r="957" spans="2:13" s="179" customFormat="1" x14ac:dyDescent="0.2">
      <c r="B957" s="180"/>
      <c r="M957" s="185"/>
    </row>
    <row r="958" spans="2:13" s="179" customFormat="1" x14ac:dyDescent="0.2">
      <c r="B958" s="180"/>
      <c r="M958" s="185"/>
    </row>
    <row r="959" spans="2:13" s="179" customFormat="1" x14ac:dyDescent="0.2">
      <c r="B959" s="180"/>
      <c r="M959" s="185"/>
    </row>
    <row r="960" spans="2:13" s="179" customFormat="1" x14ac:dyDescent="0.2">
      <c r="B960" s="180"/>
      <c r="M960" s="185"/>
    </row>
    <row r="961" spans="2:13" s="179" customFormat="1" x14ac:dyDescent="0.2">
      <c r="B961" s="180"/>
      <c r="M961" s="185"/>
    </row>
    <row r="962" spans="2:13" s="179" customFormat="1" x14ac:dyDescent="0.2">
      <c r="B962" s="180"/>
      <c r="M962" s="185"/>
    </row>
    <row r="963" spans="2:13" s="179" customFormat="1" x14ac:dyDescent="0.2">
      <c r="B963" s="180"/>
      <c r="M963" s="185"/>
    </row>
    <row r="964" spans="2:13" s="179" customFormat="1" x14ac:dyDescent="0.2">
      <c r="B964" s="180"/>
      <c r="M964" s="185"/>
    </row>
    <row r="965" spans="2:13" s="179" customFormat="1" x14ac:dyDescent="0.2">
      <c r="B965" s="180"/>
      <c r="M965" s="185"/>
    </row>
    <row r="966" spans="2:13" s="179" customFormat="1" x14ac:dyDescent="0.2">
      <c r="B966" s="180"/>
      <c r="M966" s="185"/>
    </row>
    <row r="967" spans="2:13" s="179" customFormat="1" x14ac:dyDescent="0.2">
      <c r="B967" s="180"/>
      <c r="M967" s="185"/>
    </row>
    <row r="968" spans="2:13" s="179" customFormat="1" x14ac:dyDescent="0.2">
      <c r="B968" s="180"/>
      <c r="M968" s="185"/>
    </row>
    <row r="969" spans="2:13" s="179" customFormat="1" x14ac:dyDescent="0.2">
      <c r="B969" s="180"/>
      <c r="M969" s="185"/>
    </row>
    <row r="970" spans="2:13" s="179" customFormat="1" x14ac:dyDescent="0.2">
      <c r="B970" s="180"/>
      <c r="M970" s="185"/>
    </row>
    <row r="971" spans="2:13" s="179" customFormat="1" x14ac:dyDescent="0.2">
      <c r="B971" s="180"/>
      <c r="M971" s="185"/>
    </row>
    <row r="972" spans="2:13" s="179" customFormat="1" x14ac:dyDescent="0.2">
      <c r="B972" s="180"/>
      <c r="M972" s="185"/>
    </row>
    <row r="973" spans="2:13" s="179" customFormat="1" x14ac:dyDescent="0.2">
      <c r="B973" s="180"/>
      <c r="M973" s="185"/>
    </row>
    <row r="974" spans="2:13" s="179" customFormat="1" x14ac:dyDescent="0.2">
      <c r="B974" s="180"/>
      <c r="M974" s="185"/>
    </row>
    <row r="975" spans="2:13" s="179" customFormat="1" x14ac:dyDescent="0.2">
      <c r="B975" s="180"/>
      <c r="M975" s="185"/>
    </row>
    <row r="976" spans="2:13" s="179" customFormat="1" x14ac:dyDescent="0.2">
      <c r="B976" s="180"/>
      <c r="M976" s="185"/>
    </row>
    <row r="977" spans="2:13" s="179" customFormat="1" x14ac:dyDescent="0.2">
      <c r="B977" s="180"/>
      <c r="M977" s="185"/>
    </row>
    <row r="978" spans="2:13" s="179" customFormat="1" x14ac:dyDescent="0.2">
      <c r="B978" s="180"/>
      <c r="M978" s="185"/>
    </row>
    <row r="979" spans="2:13" s="179" customFormat="1" x14ac:dyDescent="0.2">
      <c r="B979" s="180"/>
      <c r="M979" s="185"/>
    </row>
    <row r="980" spans="2:13" s="179" customFormat="1" x14ac:dyDescent="0.2">
      <c r="B980" s="180"/>
      <c r="M980" s="185"/>
    </row>
    <row r="981" spans="2:13" s="179" customFormat="1" x14ac:dyDescent="0.2">
      <c r="B981" s="180"/>
      <c r="M981" s="185"/>
    </row>
    <row r="982" spans="2:13" s="179" customFormat="1" x14ac:dyDescent="0.2">
      <c r="B982" s="180"/>
      <c r="M982" s="185"/>
    </row>
    <row r="983" spans="2:13" s="179" customFormat="1" x14ac:dyDescent="0.2">
      <c r="B983" s="180"/>
      <c r="M983" s="185"/>
    </row>
    <row r="984" spans="2:13" s="179" customFormat="1" x14ac:dyDescent="0.2">
      <c r="B984" s="180"/>
      <c r="M984" s="185"/>
    </row>
    <row r="985" spans="2:13" s="179" customFormat="1" x14ac:dyDescent="0.2">
      <c r="B985" s="180"/>
      <c r="M985" s="185"/>
    </row>
    <row r="986" spans="2:13" s="179" customFormat="1" x14ac:dyDescent="0.2">
      <c r="B986" s="180"/>
      <c r="M986" s="185"/>
    </row>
    <row r="987" spans="2:13" s="179" customFormat="1" x14ac:dyDescent="0.2">
      <c r="B987" s="180"/>
      <c r="M987" s="185"/>
    </row>
    <row r="988" spans="2:13" s="179" customFormat="1" x14ac:dyDescent="0.2">
      <c r="B988" s="180"/>
      <c r="M988" s="185"/>
    </row>
    <row r="989" spans="2:13" s="179" customFormat="1" x14ac:dyDescent="0.2">
      <c r="B989" s="180"/>
      <c r="M989" s="185"/>
    </row>
    <row r="990" spans="2:13" s="179" customFormat="1" x14ac:dyDescent="0.2">
      <c r="B990" s="180"/>
      <c r="M990" s="185"/>
    </row>
    <row r="991" spans="2:13" s="179" customFormat="1" x14ac:dyDescent="0.2">
      <c r="B991" s="180"/>
      <c r="M991" s="185"/>
    </row>
    <row r="992" spans="2:13" s="179" customFormat="1" x14ac:dyDescent="0.2">
      <c r="B992" s="180"/>
      <c r="M992" s="185"/>
    </row>
    <row r="993" spans="2:13" s="179" customFormat="1" x14ac:dyDescent="0.2">
      <c r="B993" s="180"/>
      <c r="M993" s="185"/>
    </row>
    <row r="994" spans="2:13" s="179" customFormat="1" x14ac:dyDescent="0.2">
      <c r="B994" s="180"/>
      <c r="M994" s="185"/>
    </row>
    <row r="995" spans="2:13" s="179" customFormat="1" x14ac:dyDescent="0.2">
      <c r="B995" s="180"/>
      <c r="M995" s="185"/>
    </row>
    <row r="996" spans="2:13" s="179" customFormat="1" x14ac:dyDescent="0.2">
      <c r="B996" s="180"/>
      <c r="M996" s="185"/>
    </row>
    <row r="997" spans="2:13" s="179" customFormat="1" x14ac:dyDescent="0.2">
      <c r="B997" s="180"/>
      <c r="M997" s="185"/>
    </row>
    <row r="998" spans="2:13" s="179" customFormat="1" x14ac:dyDescent="0.2">
      <c r="B998" s="180"/>
      <c r="M998" s="185"/>
    </row>
    <row r="999" spans="2:13" s="179" customFormat="1" x14ac:dyDescent="0.2">
      <c r="B999" s="180"/>
      <c r="M999" s="185"/>
    </row>
    <row r="1000" spans="2:13" s="179" customFormat="1" x14ac:dyDescent="0.2">
      <c r="B1000" s="180"/>
      <c r="M1000" s="185"/>
    </row>
    <row r="1001" spans="2:13" s="179" customFormat="1" x14ac:dyDescent="0.2">
      <c r="B1001" s="180"/>
      <c r="M1001" s="185"/>
    </row>
    <row r="1002" spans="2:13" s="179" customFormat="1" x14ac:dyDescent="0.2">
      <c r="B1002" s="180"/>
      <c r="M1002" s="185"/>
    </row>
    <row r="1003" spans="2:13" s="179" customFormat="1" x14ac:dyDescent="0.2">
      <c r="B1003" s="180"/>
      <c r="M1003" s="185"/>
    </row>
    <row r="1004" spans="2:13" s="179" customFormat="1" x14ac:dyDescent="0.2">
      <c r="B1004" s="180"/>
      <c r="M1004" s="185"/>
    </row>
    <row r="1005" spans="2:13" s="179" customFormat="1" x14ac:dyDescent="0.2">
      <c r="B1005" s="180"/>
      <c r="M1005" s="185"/>
    </row>
    <row r="1006" spans="2:13" s="179" customFormat="1" x14ac:dyDescent="0.2">
      <c r="B1006" s="180"/>
      <c r="M1006" s="185"/>
    </row>
    <row r="1007" spans="2:13" s="179" customFormat="1" x14ac:dyDescent="0.2">
      <c r="B1007" s="180"/>
      <c r="M1007" s="185"/>
    </row>
    <row r="1008" spans="2:13" s="179" customFormat="1" x14ac:dyDescent="0.2">
      <c r="B1008" s="180"/>
      <c r="M1008" s="185"/>
    </row>
    <row r="1009" spans="2:13" s="179" customFormat="1" x14ac:dyDescent="0.2">
      <c r="B1009" s="180"/>
      <c r="M1009" s="185"/>
    </row>
    <row r="1010" spans="2:13" s="179" customFormat="1" x14ac:dyDescent="0.2">
      <c r="B1010" s="180"/>
      <c r="M1010" s="185"/>
    </row>
    <row r="1011" spans="2:13" s="179" customFormat="1" x14ac:dyDescent="0.2">
      <c r="B1011" s="180"/>
      <c r="M1011" s="185"/>
    </row>
    <row r="1012" spans="2:13" s="179" customFormat="1" x14ac:dyDescent="0.2">
      <c r="B1012" s="180"/>
      <c r="M1012" s="185"/>
    </row>
    <row r="1013" spans="2:13" s="179" customFormat="1" x14ac:dyDescent="0.2">
      <c r="B1013" s="180"/>
      <c r="M1013" s="185"/>
    </row>
    <row r="1014" spans="2:13" s="179" customFormat="1" x14ac:dyDescent="0.2">
      <c r="B1014" s="180"/>
      <c r="M1014" s="185"/>
    </row>
    <row r="1015" spans="2:13" s="179" customFormat="1" x14ac:dyDescent="0.2">
      <c r="B1015" s="180"/>
      <c r="M1015" s="185"/>
    </row>
    <row r="1016" spans="2:13" s="179" customFormat="1" x14ac:dyDescent="0.2">
      <c r="B1016" s="180"/>
      <c r="M1016" s="185"/>
    </row>
    <row r="1017" spans="2:13" s="179" customFormat="1" x14ac:dyDescent="0.2">
      <c r="B1017" s="180"/>
      <c r="M1017" s="185"/>
    </row>
    <row r="1018" spans="2:13" s="179" customFormat="1" x14ac:dyDescent="0.2">
      <c r="B1018" s="180"/>
      <c r="M1018" s="185"/>
    </row>
    <row r="1019" spans="2:13" s="179" customFormat="1" x14ac:dyDescent="0.2">
      <c r="B1019" s="180"/>
      <c r="M1019" s="185"/>
    </row>
    <row r="1020" spans="2:13" s="179" customFormat="1" x14ac:dyDescent="0.2">
      <c r="B1020" s="180"/>
      <c r="M1020" s="185"/>
    </row>
    <row r="1021" spans="2:13" s="179" customFormat="1" x14ac:dyDescent="0.2">
      <c r="B1021" s="180"/>
      <c r="M1021" s="185"/>
    </row>
    <row r="1022" spans="2:13" s="179" customFormat="1" x14ac:dyDescent="0.2">
      <c r="B1022" s="180"/>
      <c r="M1022" s="185"/>
    </row>
    <row r="1023" spans="2:13" s="179" customFormat="1" x14ac:dyDescent="0.2">
      <c r="B1023" s="180"/>
      <c r="M1023" s="185"/>
    </row>
    <row r="1024" spans="2:13" s="179" customFormat="1" x14ac:dyDescent="0.2">
      <c r="B1024" s="180"/>
      <c r="M1024" s="185"/>
    </row>
    <row r="1025" spans="2:13" s="179" customFormat="1" x14ac:dyDescent="0.2">
      <c r="B1025" s="180"/>
      <c r="M1025" s="185"/>
    </row>
    <row r="1026" spans="2:13" s="179" customFormat="1" x14ac:dyDescent="0.2">
      <c r="B1026" s="180"/>
      <c r="M1026" s="185"/>
    </row>
    <row r="1027" spans="2:13" s="179" customFormat="1" x14ac:dyDescent="0.2">
      <c r="B1027" s="180"/>
      <c r="M1027" s="185"/>
    </row>
    <row r="1028" spans="2:13" s="179" customFormat="1" x14ac:dyDescent="0.2">
      <c r="B1028" s="180"/>
      <c r="M1028" s="185"/>
    </row>
    <row r="1029" spans="2:13" s="179" customFormat="1" x14ac:dyDescent="0.2">
      <c r="B1029" s="180"/>
      <c r="M1029" s="185"/>
    </row>
    <row r="1030" spans="2:13" s="179" customFormat="1" x14ac:dyDescent="0.2">
      <c r="B1030" s="180"/>
      <c r="M1030" s="185"/>
    </row>
    <row r="1031" spans="2:13" s="179" customFormat="1" x14ac:dyDescent="0.2">
      <c r="B1031" s="180"/>
      <c r="M1031" s="185"/>
    </row>
    <row r="1032" spans="2:13" s="179" customFormat="1" x14ac:dyDescent="0.2">
      <c r="B1032" s="180"/>
      <c r="M1032" s="185"/>
    </row>
    <row r="1033" spans="2:13" s="179" customFormat="1" x14ac:dyDescent="0.2">
      <c r="B1033" s="180"/>
      <c r="M1033" s="185"/>
    </row>
    <row r="1034" spans="2:13" s="179" customFormat="1" x14ac:dyDescent="0.2">
      <c r="B1034" s="180"/>
      <c r="M1034" s="185"/>
    </row>
    <row r="1035" spans="2:13" s="179" customFormat="1" x14ac:dyDescent="0.2">
      <c r="B1035" s="180"/>
      <c r="M1035" s="185"/>
    </row>
    <row r="1036" spans="2:13" s="179" customFormat="1" x14ac:dyDescent="0.2">
      <c r="B1036" s="180"/>
      <c r="M1036" s="185"/>
    </row>
    <row r="1037" spans="2:13" s="179" customFormat="1" x14ac:dyDescent="0.2">
      <c r="B1037" s="180"/>
      <c r="M1037" s="185"/>
    </row>
    <row r="1038" spans="2:13" s="179" customFormat="1" x14ac:dyDescent="0.2">
      <c r="B1038" s="180"/>
      <c r="M1038" s="185"/>
    </row>
    <row r="1039" spans="2:13" s="179" customFormat="1" x14ac:dyDescent="0.2">
      <c r="B1039" s="180"/>
      <c r="M1039" s="185"/>
    </row>
    <row r="1040" spans="2:13" s="179" customFormat="1" x14ac:dyDescent="0.2">
      <c r="B1040" s="180"/>
      <c r="M1040" s="185"/>
    </row>
    <row r="1041" spans="2:13" s="179" customFormat="1" x14ac:dyDescent="0.2">
      <c r="B1041" s="180"/>
      <c r="M1041" s="185"/>
    </row>
    <row r="1042" spans="2:13" s="179" customFormat="1" x14ac:dyDescent="0.2">
      <c r="B1042" s="180"/>
      <c r="M1042" s="185"/>
    </row>
    <row r="1043" spans="2:13" s="179" customFormat="1" x14ac:dyDescent="0.2">
      <c r="B1043" s="180"/>
      <c r="M1043" s="185"/>
    </row>
    <row r="1044" spans="2:13" s="179" customFormat="1" x14ac:dyDescent="0.2">
      <c r="B1044" s="180"/>
      <c r="M1044" s="185"/>
    </row>
    <row r="1045" spans="2:13" s="179" customFormat="1" x14ac:dyDescent="0.2">
      <c r="B1045" s="180"/>
      <c r="M1045" s="185"/>
    </row>
    <row r="1046" spans="2:13" s="179" customFormat="1" x14ac:dyDescent="0.2">
      <c r="B1046" s="180"/>
      <c r="M1046" s="185"/>
    </row>
    <row r="1047" spans="2:13" s="179" customFormat="1" x14ac:dyDescent="0.2">
      <c r="B1047" s="180"/>
      <c r="M1047" s="185"/>
    </row>
    <row r="1048" spans="2:13" s="179" customFormat="1" x14ac:dyDescent="0.2">
      <c r="B1048" s="180"/>
      <c r="M1048" s="185"/>
    </row>
    <row r="1049" spans="2:13" s="179" customFormat="1" x14ac:dyDescent="0.2">
      <c r="B1049" s="180"/>
      <c r="M1049" s="185"/>
    </row>
    <row r="1050" spans="2:13" s="179" customFormat="1" x14ac:dyDescent="0.2">
      <c r="B1050" s="180"/>
      <c r="M1050" s="185"/>
    </row>
    <row r="1051" spans="2:13" s="179" customFormat="1" x14ac:dyDescent="0.2">
      <c r="B1051" s="180"/>
      <c r="M1051" s="185"/>
    </row>
    <row r="1052" spans="2:13" s="179" customFormat="1" x14ac:dyDescent="0.2">
      <c r="B1052" s="180"/>
      <c r="M1052" s="185"/>
    </row>
    <row r="1053" spans="2:13" s="179" customFormat="1" x14ac:dyDescent="0.2">
      <c r="B1053" s="180"/>
      <c r="M1053" s="185"/>
    </row>
    <row r="1054" spans="2:13" s="179" customFormat="1" x14ac:dyDescent="0.2">
      <c r="B1054" s="180"/>
      <c r="M1054" s="185"/>
    </row>
    <row r="1055" spans="2:13" s="179" customFormat="1" x14ac:dyDescent="0.2">
      <c r="B1055" s="180"/>
      <c r="M1055" s="185"/>
    </row>
    <row r="1056" spans="2:13" s="179" customFormat="1" x14ac:dyDescent="0.2">
      <c r="B1056" s="180"/>
      <c r="M1056" s="185"/>
    </row>
    <row r="1057" spans="2:13" s="179" customFormat="1" x14ac:dyDescent="0.2">
      <c r="B1057" s="180"/>
      <c r="M1057" s="185"/>
    </row>
    <row r="1058" spans="2:13" s="179" customFormat="1" x14ac:dyDescent="0.2">
      <c r="B1058" s="180"/>
      <c r="M1058" s="185"/>
    </row>
    <row r="1059" spans="2:13" s="179" customFormat="1" x14ac:dyDescent="0.2">
      <c r="B1059" s="180"/>
      <c r="M1059" s="185"/>
    </row>
    <row r="1060" spans="2:13" s="179" customFormat="1" x14ac:dyDescent="0.2">
      <c r="B1060" s="180"/>
      <c r="M1060" s="185"/>
    </row>
    <row r="1061" spans="2:13" s="179" customFormat="1" x14ac:dyDescent="0.2">
      <c r="B1061" s="180"/>
      <c r="M1061" s="185"/>
    </row>
    <row r="1062" spans="2:13" s="179" customFormat="1" x14ac:dyDescent="0.2">
      <c r="B1062" s="180"/>
      <c r="M1062" s="185"/>
    </row>
    <row r="1063" spans="2:13" s="179" customFormat="1" x14ac:dyDescent="0.2">
      <c r="B1063" s="180"/>
      <c r="M1063" s="185"/>
    </row>
    <row r="1064" spans="2:13" s="179" customFormat="1" x14ac:dyDescent="0.2">
      <c r="B1064" s="180"/>
      <c r="M1064" s="185"/>
    </row>
    <row r="1065" spans="2:13" s="179" customFormat="1" x14ac:dyDescent="0.2">
      <c r="B1065" s="180"/>
      <c r="M1065" s="185"/>
    </row>
    <row r="1066" spans="2:13" s="179" customFormat="1" x14ac:dyDescent="0.2">
      <c r="B1066" s="180"/>
      <c r="M1066" s="185"/>
    </row>
    <row r="1067" spans="2:13" s="179" customFormat="1" x14ac:dyDescent="0.2">
      <c r="B1067" s="180"/>
      <c r="M1067" s="185"/>
    </row>
    <row r="1068" spans="2:13" s="179" customFormat="1" x14ac:dyDescent="0.2">
      <c r="B1068" s="180"/>
      <c r="M1068" s="185"/>
    </row>
    <row r="1069" spans="2:13" s="179" customFormat="1" x14ac:dyDescent="0.2">
      <c r="B1069" s="180"/>
      <c r="M1069" s="185"/>
    </row>
    <row r="1070" spans="2:13" s="179" customFormat="1" x14ac:dyDescent="0.2">
      <c r="B1070" s="180"/>
      <c r="M1070" s="185"/>
    </row>
    <row r="1071" spans="2:13" s="179" customFormat="1" x14ac:dyDescent="0.2">
      <c r="B1071" s="180"/>
      <c r="M1071" s="185"/>
    </row>
    <row r="1072" spans="2:13" s="179" customFormat="1" x14ac:dyDescent="0.2">
      <c r="B1072" s="180"/>
      <c r="M1072" s="185"/>
    </row>
    <row r="1073" spans="2:13" s="179" customFormat="1" x14ac:dyDescent="0.2">
      <c r="B1073" s="180"/>
      <c r="M1073" s="185"/>
    </row>
    <row r="1074" spans="2:13" s="179" customFormat="1" x14ac:dyDescent="0.2">
      <c r="B1074" s="180"/>
      <c r="M1074" s="185"/>
    </row>
    <row r="1075" spans="2:13" s="179" customFormat="1" x14ac:dyDescent="0.2">
      <c r="B1075" s="180"/>
      <c r="M1075" s="185"/>
    </row>
    <row r="1076" spans="2:13" s="179" customFormat="1" x14ac:dyDescent="0.2">
      <c r="B1076" s="180"/>
      <c r="M1076" s="185"/>
    </row>
    <row r="1077" spans="2:13" s="179" customFormat="1" x14ac:dyDescent="0.2">
      <c r="B1077" s="180"/>
      <c r="M1077" s="185"/>
    </row>
    <row r="1078" spans="2:13" s="179" customFormat="1" x14ac:dyDescent="0.2">
      <c r="B1078" s="180"/>
      <c r="M1078" s="185"/>
    </row>
    <row r="1079" spans="2:13" s="179" customFormat="1" x14ac:dyDescent="0.2">
      <c r="B1079" s="180"/>
      <c r="M1079" s="185"/>
    </row>
    <row r="1080" spans="2:13" s="179" customFormat="1" x14ac:dyDescent="0.2">
      <c r="B1080" s="180"/>
      <c r="M1080" s="185"/>
    </row>
    <row r="1081" spans="2:13" s="179" customFormat="1" x14ac:dyDescent="0.2">
      <c r="B1081" s="180"/>
      <c r="M1081" s="185"/>
    </row>
    <row r="1082" spans="2:13" s="179" customFormat="1" x14ac:dyDescent="0.2">
      <c r="B1082" s="180"/>
      <c r="M1082" s="185"/>
    </row>
    <row r="1083" spans="2:13" s="179" customFormat="1" x14ac:dyDescent="0.2">
      <c r="B1083" s="180"/>
      <c r="M1083" s="185"/>
    </row>
    <row r="1084" spans="2:13" s="179" customFormat="1" x14ac:dyDescent="0.2">
      <c r="B1084" s="180"/>
      <c r="M1084" s="185"/>
    </row>
    <row r="1085" spans="2:13" s="179" customFormat="1" x14ac:dyDescent="0.2">
      <c r="B1085" s="180"/>
      <c r="M1085" s="185"/>
    </row>
    <row r="1086" spans="2:13" s="179" customFormat="1" x14ac:dyDescent="0.2">
      <c r="B1086" s="180"/>
      <c r="M1086" s="185"/>
    </row>
    <row r="1087" spans="2:13" s="179" customFormat="1" x14ac:dyDescent="0.2">
      <c r="B1087" s="180"/>
      <c r="M1087" s="185"/>
    </row>
    <row r="1088" spans="2:13" s="179" customFormat="1" x14ac:dyDescent="0.2">
      <c r="B1088" s="180"/>
      <c r="M1088" s="185"/>
    </row>
    <row r="1089" spans="2:13" s="179" customFormat="1" x14ac:dyDescent="0.2">
      <c r="B1089" s="180"/>
      <c r="M1089" s="185"/>
    </row>
    <row r="1090" spans="2:13" s="179" customFormat="1" x14ac:dyDescent="0.2">
      <c r="B1090" s="180"/>
      <c r="M1090" s="185"/>
    </row>
    <row r="1091" spans="2:13" s="179" customFormat="1" x14ac:dyDescent="0.2">
      <c r="B1091" s="180"/>
      <c r="M1091" s="185"/>
    </row>
    <row r="1092" spans="2:13" s="179" customFormat="1" x14ac:dyDescent="0.2">
      <c r="B1092" s="180"/>
      <c r="M1092" s="185"/>
    </row>
    <row r="1093" spans="2:13" s="179" customFormat="1" x14ac:dyDescent="0.2">
      <c r="B1093" s="180"/>
      <c r="M1093" s="185"/>
    </row>
    <row r="1094" spans="2:13" s="179" customFormat="1" x14ac:dyDescent="0.2">
      <c r="B1094" s="180"/>
      <c r="M1094" s="185"/>
    </row>
    <row r="1095" spans="2:13" s="179" customFormat="1" x14ac:dyDescent="0.2">
      <c r="B1095" s="180"/>
      <c r="M1095" s="185"/>
    </row>
    <row r="1096" spans="2:13" s="179" customFormat="1" x14ac:dyDescent="0.2">
      <c r="B1096" s="180"/>
      <c r="M1096" s="185"/>
    </row>
    <row r="1097" spans="2:13" s="179" customFormat="1" x14ac:dyDescent="0.2">
      <c r="B1097" s="180"/>
      <c r="M1097" s="185"/>
    </row>
    <row r="1098" spans="2:13" s="179" customFormat="1" x14ac:dyDescent="0.2">
      <c r="B1098" s="180"/>
      <c r="M1098" s="185"/>
    </row>
    <row r="1099" spans="2:13" s="179" customFormat="1" x14ac:dyDescent="0.2">
      <c r="B1099" s="180"/>
      <c r="M1099" s="185"/>
    </row>
    <row r="1100" spans="2:13" s="179" customFormat="1" x14ac:dyDescent="0.2">
      <c r="B1100" s="180"/>
      <c r="M1100" s="185"/>
    </row>
    <row r="1101" spans="2:13" s="179" customFormat="1" x14ac:dyDescent="0.2">
      <c r="B1101" s="180"/>
      <c r="M1101" s="185"/>
    </row>
    <row r="1102" spans="2:13" s="179" customFormat="1" x14ac:dyDescent="0.2">
      <c r="B1102" s="180"/>
      <c r="M1102" s="185"/>
    </row>
    <row r="1103" spans="2:13" s="179" customFormat="1" x14ac:dyDescent="0.2">
      <c r="B1103" s="180"/>
      <c r="M1103" s="185"/>
    </row>
    <row r="1104" spans="2:13" s="179" customFormat="1" x14ac:dyDescent="0.2">
      <c r="B1104" s="180"/>
      <c r="M1104" s="185"/>
    </row>
    <row r="1105" spans="2:13" s="179" customFormat="1" x14ac:dyDescent="0.2">
      <c r="B1105" s="180"/>
      <c r="M1105" s="185"/>
    </row>
    <row r="1106" spans="2:13" s="179" customFormat="1" x14ac:dyDescent="0.2">
      <c r="B1106" s="180"/>
      <c r="M1106" s="185"/>
    </row>
    <row r="1107" spans="2:13" s="179" customFormat="1" x14ac:dyDescent="0.2">
      <c r="B1107" s="180"/>
      <c r="M1107" s="185"/>
    </row>
    <row r="1108" spans="2:13" s="179" customFormat="1" x14ac:dyDescent="0.2">
      <c r="B1108" s="180"/>
      <c r="M1108" s="185"/>
    </row>
    <row r="1109" spans="2:13" s="179" customFormat="1" x14ac:dyDescent="0.2">
      <c r="B1109" s="180"/>
      <c r="M1109" s="185"/>
    </row>
    <row r="1110" spans="2:13" s="179" customFormat="1" x14ac:dyDescent="0.2">
      <c r="B1110" s="180"/>
      <c r="M1110" s="185"/>
    </row>
    <row r="1111" spans="2:13" s="179" customFormat="1" x14ac:dyDescent="0.2">
      <c r="B1111" s="180"/>
      <c r="M1111" s="185"/>
    </row>
    <row r="1112" spans="2:13" s="179" customFormat="1" x14ac:dyDescent="0.2">
      <c r="B1112" s="180"/>
      <c r="M1112" s="185"/>
    </row>
    <row r="1113" spans="2:13" s="179" customFormat="1" x14ac:dyDescent="0.2">
      <c r="B1113" s="180"/>
      <c r="M1113" s="185"/>
    </row>
    <row r="1114" spans="2:13" s="179" customFormat="1" x14ac:dyDescent="0.2">
      <c r="B1114" s="180"/>
      <c r="M1114" s="185"/>
    </row>
    <row r="1115" spans="2:13" s="179" customFormat="1" x14ac:dyDescent="0.2">
      <c r="B1115" s="180"/>
      <c r="M1115" s="185"/>
    </row>
    <row r="1116" spans="2:13" s="179" customFormat="1" x14ac:dyDescent="0.2">
      <c r="B1116" s="180"/>
      <c r="M1116" s="185"/>
    </row>
    <row r="1117" spans="2:13" s="179" customFormat="1" x14ac:dyDescent="0.2">
      <c r="B1117" s="180"/>
      <c r="M1117" s="185"/>
    </row>
    <row r="1118" spans="2:13" s="179" customFormat="1" x14ac:dyDescent="0.2">
      <c r="B1118" s="180"/>
      <c r="M1118" s="185"/>
    </row>
    <row r="1119" spans="2:13" s="179" customFormat="1" x14ac:dyDescent="0.2">
      <c r="B1119" s="180"/>
      <c r="M1119" s="185"/>
    </row>
    <row r="1120" spans="2:13" s="179" customFormat="1" x14ac:dyDescent="0.2">
      <c r="B1120" s="180"/>
      <c r="M1120" s="185"/>
    </row>
    <row r="1121" spans="2:13" s="179" customFormat="1" x14ac:dyDescent="0.2">
      <c r="B1121" s="180"/>
      <c r="M1121" s="185"/>
    </row>
    <row r="1122" spans="2:13" s="179" customFormat="1" x14ac:dyDescent="0.2">
      <c r="B1122" s="180"/>
      <c r="M1122" s="185"/>
    </row>
    <row r="1123" spans="2:13" s="179" customFormat="1" x14ac:dyDescent="0.2">
      <c r="B1123" s="180"/>
      <c r="M1123" s="185"/>
    </row>
    <row r="1124" spans="2:13" s="179" customFormat="1" x14ac:dyDescent="0.2">
      <c r="B1124" s="180"/>
      <c r="M1124" s="185"/>
    </row>
    <row r="1125" spans="2:13" s="179" customFormat="1" x14ac:dyDescent="0.2">
      <c r="B1125" s="180"/>
      <c r="M1125" s="185"/>
    </row>
    <row r="1126" spans="2:13" s="179" customFormat="1" x14ac:dyDescent="0.2">
      <c r="B1126" s="180"/>
      <c r="M1126" s="185"/>
    </row>
    <row r="1127" spans="2:13" s="179" customFormat="1" x14ac:dyDescent="0.2">
      <c r="B1127" s="180"/>
      <c r="M1127" s="185"/>
    </row>
    <row r="1128" spans="2:13" s="179" customFormat="1" x14ac:dyDescent="0.2">
      <c r="B1128" s="180"/>
      <c r="M1128" s="185"/>
    </row>
    <row r="1129" spans="2:13" s="179" customFormat="1" x14ac:dyDescent="0.2">
      <c r="B1129" s="180"/>
      <c r="M1129" s="185"/>
    </row>
    <row r="1130" spans="2:13" s="179" customFormat="1" x14ac:dyDescent="0.2">
      <c r="B1130" s="180"/>
      <c r="M1130" s="185"/>
    </row>
    <row r="1131" spans="2:13" s="179" customFormat="1" x14ac:dyDescent="0.2">
      <c r="B1131" s="180"/>
      <c r="M1131" s="185"/>
    </row>
    <row r="1132" spans="2:13" s="179" customFormat="1" x14ac:dyDescent="0.2">
      <c r="B1132" s="180"/>
      <c r="M1132" s="185"/>
    </row>
    <row r="1133" spans="2:13" s="179" customFormat="1" x14ac:dyDescent="0.2">
      <c r="B1133" s="180"/>
      <c r="M1133" s="185"/>
    </row>
    <row r="1134" spans="2:13" s="179" customFormat="1" x14ac:dyDescent="0.2">
      <c r="B1134" s="180"/>
      <c r="M1134" s="185"/>
    </row>
    <row r="1135" spans="2:13" s="179" customFormat="1" x14ac:dyDescent="0.2">
      <c r="B1135" s="180"/>
      <c r="M1135" s="185"/>
    </row>
    <row r="1136" spans="2:13" s="179" customFormat="1" x14ac:dyDescent="0.2">
      <c r="B1136" s="180"/>
      <c r="M1136" s="185"/>
    </row>
    <row r="1137" spans="2:13" s="179" customFormat="1" x14ac:dyDescent="0.2">
      <c r="B1137" s="180"/>
      <c r="M1137" s="185"/>
    </row>
    <row r="1138" spans="2:13" s="179" customFormat="1" x14ac:dyDescent="0.2">
      <c r="B1138" s="180"/>
      <c r="M1138" s="185"/>
    </row>
    <row r="1139" spans="2:13" s="179" customFormat="1" x14ac:dyDescent="0.2">
      <c r="B1139" s="180"/>
      <c r="M1139" s="185"/>
    </row>
    <row r="1140" spans="2:13" s="179" customFormat="1" x14ac:dyDescent="0.2">
      <c r="B1140" s="180"/>
      <c r="M1140" s="185"/>
    </row>
    <row r="1141" spans="2:13" s="179" customFormat="1" x14ac:dyDescent="0.2">
      <c r="B1141" s="180"/>
      <c r="M1141" s="185"/>
    </row>
    <row r="1142" spans="2:13" s="179" customFormat="1" x14ac:dyDescent="0.2">
      <c r="B1142" s="180"/>
      <c r="M1142" s="185"/>
    </row>
    <row r="1143" spans="2:13" s="179" customFormat="1" x14ac:dyDescent="0.2">
      <c r="B1143" s="180"/>
      <c r="M1143" s="185"/>
    </row>
    <row r="1144" spans="2:13" s="179" customFormat="1" x14ac:dyDescent="0.2">
      <c r="B1144" s="180"/>
      <c r="M1144" s="185"/>
    </row>
    <row r="1145" spans="2:13" s="179" customFormat="1" x14ac:dyDescent="0.2">
      <c r="B1145" s="180"/>
      <c r="M1145" s="185"/>
    </row>
    <row r="1146" spans="2:13" s="179" customFormat="1" x14ac:dyDescent="0.2">
      <c r="B1146" s="180"/>
      <c r="M1146" s="185"/>
    </row>
    <row r="1147" spans="2:13" s="179" customFormat="1" x14ac:dyDescent="0.2">
      <c r="B1147" s="180"/>
      <c r="M1147" s="185"/>
    </row>
    <row r="1148" spans="2:13" s="179" customFormat="1" x14ac:dyDescent="0.2">
      <c r="B1148" s="180"/>
      <c r="M1148" s="185"/>
    </row>
    <row r="1149" spans="2:13" s="179" customFormat="1" x14ac:dyDescent="0.2">
      <c r="B1149" s="180"/>
      <c r="M1149" s="185"/>
    </row>
    <row r="1150" spans="2:13" s="179" customFormat="1" x14ac:dyDescent="0.2">
      <c r="B1150" s="180"/>
      <c r="M1150" s="185"/>
    </row>
    <row r="1151" spans="2:13" s="179" customFormat="1" x14ac:dyDescent="0.2">
      <c r="B1151" s="180"/>
      <c r="M1151" s="185"/>
    </row>
    <row r="1152" spans="2:13" s="179" customFormat="1" x14ac:dyDescent="0.2">
      <c r="B1152" s="180"/>
      <c r="M1152" s="185"/>
    </row>
    <row r="1153" spans="2:13" s="179" customFormat="1" x14ac:dyDescent="0.2">
      <c r="B1153" s="180"/>
      <c r="M1153" s="185"/>
    </row>
    <row r="1154" spans="2:13" s="179" customFormat="1" x14ac:dyDescent="0.2">
      <c r="B1154" s="180"/>
      <c r="M1154" s="185"/>
    </row>
    <row r="1155" spans="2:13" s="179" customFormat="1" x14ac:dyDescent="0.2">
      <c r="B1155" s="180"/>
      <c r="M1155" s="185"/>
    </row>
    <row r="1156" spans="2:13" s="179" customFormat="1" x14ac:dyDescent="0.2">
      <c r="B1156" s="180"/>
      <c r="M1156" s="185"/>
    </row>
    <row r="1157" spans="2:13" s="179" customFormat="1" x14ac:dyDescent="0.2">
      <c r="B1157" s="180"/>
      <c r="M1157" s="185"/>
    </row>
    <row r="1158" spans="2:13" s="179" customFormat="1" x14ac:dyDescent="0.2">
      <c r="B1158" s="180"/>
      <c r="M1158" s="185"/>
    </row>
    <row r="1159" spans="2:13" s="179" customFormat="1" x14ac:dyDescent="0.2">
      <c r="B1159" s="180"/>
      <c r="M1159" s="185"/>
    </row>
    <row r="1160" spans="2:13" s="179" customFormat="1" x14ac:dyDescent="0.2">
      <c r="B1160" s="180"/>
      <c r="M1160" s="185"/>
    </row>
    <row r="1161" spans="2:13" s="179" customFormat="1" x14ac:dyDescent="0.2">
      <c r="B1161" s="180"/>
      <c r="M1161" s="185"/>
    </row>
    <row r="1162" spans="2:13" s="179" customFormat="1" x14ac:dyDescent="0.2">
      <c r="B1162" s="180"/>
      <c r="M1162" s="185"/>
    </row>
    <row r="1163" spans="2:13" s="179" customFormat="1" x14ac:dyDescent="0.2">
      <c r="B1163" s="180"/>
      <c r="M1163" s="185"/>
    </row>
    <row r="1164" spans="2:13" s="179" customFormat="1" x14ac:dyDescent="0.2">
      <c r="B1164" s="180"/>
      <c r="M1164" s="185"/>
    </row>
    <row r="1165" spans="2:13" s="179" customFormat="1" x14ac:dyDescent="0.2">
      <c r="B1165" s="180"/>
      <c r="M1165" s="185"/>
    </row>
    <row r="1166" spans="2:13" s="179" customFormat="1" x14ac:dyDescent="0.2">
      <c r="B1166" s="180"/>
      <c r="M1166" s="185"/>
    </row>
    <row r="1167" spans="2:13" s="179" customFormat="1" x14ac:dyDescent="0.2">
      <c r="B1167" s="180"/>
      <c r="M1167" s="185"/>
    </row>
    <row r="1168" spans="2:13" s="179" customFormat="1" x14ac:dyDescent="0.2">
      <c r="B1168" s="180"/>
      <c r="M1168" s="185"/>
    </row>
    <row r="1169" spans="2:13" s="179" customFormat="1" x14ac:dyDescent="0.2">
      <c r="B1169" s="180"/>
      <c r="M1169" s="185"/>
    </row>
    <row r="1170" spans="2:13" s="179" customFormat="1" x14ac:dyDescent="0.2">
      <c r="B1170" s="180"/>
      <c r="M1170" s="185"/>
    </row>
    <row r="1171" spans="2:13" s="179" customFormat="1" x14ac:dyDescent="0.2">
      <c r="B1171" s="180"/>
      <c r="M1171" s="185"/>
    </row>
    <row r="1172" spans="2:13" s="179" customFormat="1" x14ac:dyDescent="0.2">
      <c r="B1172" s="180"/>
      <c r="M1172" s="185"/>
    </row>
    <row r="1173" spans="2:13" s="179" customFormat="1" x14ac:dyDescent="0.2">
      <c r="B1173" s="180"/>
      <c r="M1173" s="185"/>
    </row>
    <row r="1174" spans="2:13" s="179" customFormat="1" x14ac:dyDescent="0.2">
      <c r="B1174" s="180"/>
      <c r="M1174" s="185"/>
    </row>
    <row r="1175" spans="2:13" s="179" customFormat="1" x14ac:dyDescent="0.2">
      <c r="B1175" s="180"/>
      <c r="M1175" s="185"/>
    </row>
    <row r="1176" spans="2:13" s="179" customFormat="1" x14ac:dyDescent="0.2">
      <c r="B1176" s="180"/>
      <c r="M1176" s="185"/>
    </row>
    <row r="1177" spans="2:13" s="179" customFormat="1" x14ac:dyDescent="0.2">
      <c r="B1177" s="180"/>
      <c r="M1177" s="185"/>
    </row>
    <row r="1178" spans="2:13" s="179" customFormat="1" x14ac:dyDescent="0.2">
      <c r="B1178" s="180"/>
      <c r="M1178" s="185"/>
    </row>
    <row r="1179" spans="2:13" s="179" customFormat="1" x14ac:dyDescent="0.2">
      <c r="B1179" s="180"/>
      <c r="M1179" s="185"/>
    </row>
    <row r="1180" spans="2:13" s="179" customFormat="1" x14ac:dyDescent="0.2">
      <c r="B1180" s="180"/>
      <c r="M1180" s="185"/>
    </row>
    <row r="1181" spans="2:13" s="179" customFormat="1" x14ac:dyDescent="0.2">
      <c r="B1181" s="180"/>
      <c r="M1181" s="185"/>
    </row>
    <row r="1182" spans="2:13" s="179" customFormat="1" x14ac:dyDescent="0.2">
      <c r="B1182" s="180"/>
      <c r="M1182" s="185"/>
    </row>
    <row r="1183" spans="2:13" s="179" customFormat="1" x14ac:dyDescent="0.2">
      <c r="B1183" s="180"/>
      <c r="M1183" s="185"/>
    </row>
    <row r="1184" spans="2:13" s="179" customFormat="1" x14ac:dyDescent="0.2">
      <c r="B1184" s="180"/>
      <c r="M1184" s="185"/>
    </row>
    <row r="1185" spans="2:13" s="179" customFormat="1" x14ac:dyDescent="0.2">
      <c r="B1185" s="180"/>
      <c r="M1185" s="185"/>
    </row>
    <row r="1186" spans="2:13" s="179" customFormat="1" x14ac:dyDescent="0.2">
      <c r="B1186" s="180"/>
      <c r="M1186" s="185"/>
    </row>
    <row r="1187" spans="2:13" s="179" customFormat="1" x14ac:dyDescent="0.2">
      <c r="B1187" s="180"/>
      <c r="M1187" s="185"/>
    </row>
    <row r="1188" spans="2:13" s="179" customFormat="1" x14ac:dyDescent="0.2">
      <c r="B1188" s="180"/>
      <c r="M1188" s="185"/>
    </row>
    <row r="1189" spans="2:13" s="179" customFormat="1" x14ac:dyDescent="0.2">
      <c r="B1189" s="180"/>
      <c r="M1189" s="185"/>
    </row>
    <row r="1190" spans="2:13" s="179" customFormat="1" x14ac:dyDescent="0.2">
      <c r="B1190" s="180"/>
      <c r="M1190" s="185"/>
    </row>
    <row r="1191" spans="2:13" s="179" customFormat="1" x14ac:dyDescent="0.2">
      <c r="B1191" s="180"/>
      <c r="M1191" s="185"/>
    </row>
    <row r="1192" spans="2:13" s="179" customFormat="1" x14ac:dyDescent="0.2">
      <c r="B1192" s="180"/>
      <c r="M1192" s="185"/>
    </row>
    <row r="1193" spans="2:13" s="179" customFormat="1" x14ac:dyDescent="0.2">
      <c r="B1193" s="180"/>
      <c r="M1193" s="185"/>
    </row>
    <row r="1194" spans="2:13" s="179" customFormat="1" x14ac:dyDescent="0.2">
      <c r="B1194" s="180"/>
      <c r="M1194" s="185"/>
    </row>
    <row r="1195" spans="2:13" s="179" customFormat="1" x14ac:dyDescent="0.2">
      <c r="B1195" s="180"/>
      <c r="M1195" s="185"/>
    </row>
    <row r="1196" spans="2:13" s="179" customFormat="1" x14ac:dyDescent="0.2">
      <c r="B1196" s="180"/>
      <c r="M1196" s="185"/>
    </row>
    <row r="1197" spans="2:13" s="179" customFormat="1" x14ac:dyDescent="0.2">
      <c r="B1197" s="180"/>
      <c r="M1197" s="185"/>
    </row>
    <row r="1198" spans="2:13" s="179" customFormat="1" x14ac:dyDescent="0.2">
      <c r="B1198" s="180"/>
      <c r="M1198" s="185"/>
    </row>
    <row r="1199" spans="2:13" s="179" customFormat="1" x14ac:dyDescent="0.2">
      <c r="B1199" s="180"/>
      <c r="M1199" s="185"/>
    </row>
    <row r="1200" spans="2:13" s="179" customFormat="1" x14ac:dyDescent="0.2">
      <c r="B1200" s="180"/>
      <c r="M1200" s="185"/>
    </row>
    <row r="1201" spans="2:13" s="179" customFormat="1" x14ac:dyDescent="0.2">
      <c r="B1201" s="180"/>
      <c r="M1201" s="185"/>
    </row>
    <row r="1202" spans="2:13" s="179" customFormat="1" x14ac:dyDescent="0.2">
      <c r="B1202" s="180"/>
      <c r="M1202" s="185"/>
    </row>
    <row r="1203" spans="2:13" s="179" customFormat="1" x14ac:dyDescent="0.2">
      <c r="B1203" s="180"/>
      <c r="M1203" s="185"/>
    </row>
    <row r="1204" spans="2:13" s="179" customFormat="1" x14ac:dyDescent="0.2">
      <c r="B1204" s="180"/>
      <c r="M1204" s="185"/>
    </row>
    <row r="1205" spans="2:13" s="179" customFormat="1" x14ac:dyDescent="0.2">
      <c r="B1205" s="180"/>
      <c r="M1205" s="185"/>
    </row>
    <row r="1206" spans="2:13" s="179" customFormat="1" x14ac:dyDescent="0.2">
      <c r="B1206" s="180"/>
      <c r="M1206" s="185"/>
    </row>
    <row r="1207" spans="2:13" s="179" customFormat="1" x14ac:dyDescent="0.2">
      <c r="B1207" s="180"/>
      <c r="M1207" s="185"/>
    </row>
    <row r="1208" spans="2:13" s="179" customFormat="1" x14ac:dyDescent="0.2">
      <c r="B1208" s="180"/>
      <c r="M1208" s="185"/>
    </row>
    <row r="1209" spans="2:13" s="179" customFormat="1" x14ac:dyDescent="0.2">
      <c r="B1209" s="180"/>
      <c r="M1209" s="185"/>
    </row>
    <row r="1210" spans="2:13" s="179" customFormat="1" x14ac:dyDescent="0.2">
      <c r="B1210" s="180"/>
      <c r="M1210" s="185"/>
    </row>
    <row r="1211" spans="2:13" s="179" customFormat="1" x14ac:dyDescent="0.2">
      <c r="B1211" s="180"/>
      <c r="M1211" s="185"/>
    </row>
    <row r="1212" spans="2:13" s="179" customFormat="1" x14ac:dyDescent="0.2">
      <c r="B1212" s="180"/>
      <c r="M1212" s="185"/>
    </row>
    <row r="1213" spans="2:13" s="179" customFormat="1" x14ac:dyDescent="0.2">
      <c r="B1213" s="180"/>
      <c r="M1213" s="185"/>
    </row>
    <row r="1214" spans="2:13" s="179" customFormat="1" x14ac:dyDescent="0.2">
      <c r="B1214" s="180"/>
      <c r="M1214" s="185"/>
    </row>
    <row r="1215" spans="2:13" s="179" customFormat="1" x14ac:dyDescent="0.2">
      <c r="B1215" s="180"/>
      <c r="M1215" s="185"/>
    </row>
    <row r="1216" spans="2:13" s="179" customFormat="1" x14ac:dyDescent="0.2">
      <c r="B1216" s="180"/>
      <c r="M1216" s="185"/>
    </row>
    <row r="1217" spans="2:13" s="179" customFormat="1" x14ac:dyDescent="0.2">
      <c r="B1217" s="180"/>
      <c r="M1217" s="185"/>
    </row>
    <row r="1218" spans="2:13" s="179" customFormat="1" x14ac:dyDescent="0.2">
      <c r="B1218" s="180"/>
      <c r="M1218" s="185"/>
    </row>
    <row r="1219" spans="2:13" s="179" customFormat="1" x14ac:dyDescent="0.2">
      <c r="B1219" s="180"/>
      <c r="M1219" s="185"/>
    </row>
    <row r="1220" spans="2:13" s="179" customFormat="1" x14ac:dyDescent="0.2">
      <c r="B1220" s="180"/>
      <c r="M1220" s="185"/>
    </row>
    <row r="1221" spans="2:13" s="179" customFormat="1" x14ac:dyDescent="0.2">
      <c r="B1221" s="180"/>
      <c r="M1221" s="185"/>
    </row>
    <row r="1222" spans="2:13" s="179" customFormat="1" x14ac:dyDescent="0.2">
      <c r="B1222" s="180"/>
      <c r="M1222" s="185"/>
    </row>
    <row r="1223" spans="2:13" s="179" customFormat="1" x14ac:dyDescent="0.2">
      <c r="B1223" s="180"/>
      <c r="M1223" s="185"/>
    </row>
    <row r="1224" spans="2:13" s="179" customFormat="1" x14ac:dyDescent="0.2">
      <c r="B1224" s="180"/>
      <c r="M1224" s="185"/>
    </row>
    <row r="1225" spans="2:13" s="179" customFormat="1" x14ac:dyDescent="0.2">
      <c r="B1225" s="180"/>
      <c r="M1225" s="185"/>
    </row>
    <row r="1226" spans="2:13" s="179" customFormat="1" x14ac:dyDescent="0.2">
      <c r="B1226" s="180"/>
      <c r="M1226" s="185"/>
    </row>
    <row r="1227" spans="2:13" s="179" customFormat="1" x14ac:dyDescent="0.2">
      <c r="B1227" s="180"/>
      <c r="M1227" s="185"/>
    </row>
    <row r="1228" spans="2:13" s="179" customFormat="1" x14ac:dyDescent="0.2">
      <c r="B1228" s="180"/>
      <c r="M1228" s="185"/>
    </row>
    <row r="1229" spans="2:13" s="179" customFormat="1" x14ac:dyDescent="0.2">
      <c r="B1229" s="180"/>
      <c r="M1229" s="185"/>
    </row>
    <row r="1230" spans="2:13" s="179" customFormat="1" x14ac:dyDescent="0.2">
      <c r="B1230" s="180"/>
      <c r="M1230" s="185"/>
    </row>
    <row r="1231" spans="2:13" s="179" customFormat="1" x14ac:dyDescent="0.2">
      <c r="B1231" s="180"/>
      <c r="M1231" s="185"/>
    </row>
    <row r="1232" spans="2:13" s="179" customFormat="1" x14ac:dyDescent="0.2">
      <c r="B1232" s="180"/>
      <c r="M1232" s="185"/>
    </row>
    <row r="1233" spans="2:13" s="179" customFormat="1" x14ac:dyDescent="0.2">
      <c r="B1233" s="180"/>
      <c r="M1233" s="185"/>
    </row>
    <row r="1234" spans="2:13" s="179" customFormat="1" x14ac:dyDescent="0.2">
      <c r="B1234" s="180"/>
      <c r="M1234" s="185"/>
    </row>
    <row r="1235" spans="2:13" s="179" customFormat="1" x14ac:dyDescent="0.2">
      <c r="B1235" s="180"/>
      <c r="M1235" s="185"/>
    </row>
    <row r="1236" spans="2:13" s="179" customFormat="1" x14ac:dyDescent="0.2">
      <c r="B1236" s="180"/>
      <c r="M1236" s="185"/>
    </row>
    <row r="1237" spans="2:13" s="179" customFormat="1" x14ac:dyDescent="0.2">
      <c r="B1237" s="180"/>
      <c r="M1237" s="185"/>
    </row>
    <row r="1238" spans="2:13" s="179" customFormat="1" x14ac:dyDescent="0.2">
      <c r="B1238" s="180"/>
      <c r="M1238" s="185"/>
    </row>
    <row r="1239" spans="2:13" s="179" customFormat="1" x14ac:dyDescent="0.2">
      <c r="B1239" s="180"/>
      <c r="M1239" s="185"/>
    </row>
    <row r="1240" spans="2:13" s="179" customFormat="1" x14ac:dyDescent="0.2">
      <c r="B1240" s="180"/>
      <c r="M1240" s="185"/>
    </row>
    <row r="1241" spans="2:13" s="179" customFormat="1" x14ac:dyDescent="0.2">
      <c r="B1241" s="180"/>
      <c r="M1241" s="185"/>
    </row>
    <row r="1242" spans="2:13" s="179" customFormat="1" x14ac:dyDescent="0.2">
      <c r="B1242" s="180"/>
      <c r="M1242" s="185"/>
    </row>
    <row r="1243" spans="2:13" s="179" customFormat="1" x14ac:dyDescent="0.2">
      <c r="B1243" s="180"/>
      <c r="M1243" s="185"/>
    </row>
    <row r="1244" spans="2:13" s="179" customFormat="1" x14ac:dyDescent="0.2">
      <c r="B1244" s="180"/>
      <c r="M1244" s="185"/>
    </row>
    <row r="1245" spans="2:13" s="179" customFormat="1" x14ac:dyDescent="0.2">
      <c r="B1245" s="180"/>
      <c r="M1245" s="185"/>
    </row>
    <row r="1246" spans="2:13" s="179" customFormat="1" x14ac:dyDescent="0.2">
      <c r="B1246" s="180"/>
      <c r="M1246" s="185"/>
    </row>
    <row r="1247" spans="2:13" s="179" customFormat="1" x14ac:dyDescent="0.2">
      <c r="B1247" s="180"/>
      <c r="M1247" s="185"/>
    </row>
    <row r="1248" spans="2:13" s="179" customFormat="1" x14ac:dyDescent="0.2">
      <c r="B1248" s="180"/>
      <c r="M1248" s="185"/>
    </row>
    <row r="1249" spans="2:13" s="179" customFormat="1" x14ac:dyDescent="0.2">
      <c r="B1249" s="180"/>
      <c r="M1249" s="185"/>
    </row>
    <row r="1250" spans="2:13" s="179" customFormat="1" x14ac:dyDescent="0.2">
      <c r="B1250" s="180"/>
      <c r="M1250" s="185"/>
    </row>
    <row r="1251" spans="2:13" s="179" customFormat="1" x14ac:dyDescent="0.2">
      <c r="B1251" s="180"/>
      <c r="M1251" s="185"/>
    </row>
    <row r="1252" spans="2:13" s="179" customFormat="1" x14ac:dyDescent="0.2">
      <c r="B1252" s="180"/>
      <c r="M1252" s="185"/>
    </row>
    <row r="1253" spans="2:13" s="179" customFormat="1" x14ac:dyDescent="0.2">
      <c r="B1253" s="180"/>
      <c r="M1253" s="185"/>
    </row>
    <row r="1254" spans="2:13" s="179" customFormat="1" x14ac:dyDescent="0.2">
      <c r="B1254" s="180"/>
      <c r="M1254" s="185"/>
    </row>
    <row r="1255" spans="2:13" s="179" customFormat="1" x14ac:dyDescent="0.2">
      <c r="B1255" s="180"/>
      <c r="M1255" s="185"/>
    </row>
    <row r="1256" spans="2:13" s="179" customFormat="1" x14ac:dyDescent="0.2">
      <c r="B1256" s="180"/>
      <c r="M1256" s="185"/>
    </row>
    <row r="1257" spans="2:13" s="179" customFormat="1" x14ac:dyDescent="0.2">
      <c r="B1257" s="180"/>
      <c r="M1257" s="185"/>
    </row>
    <row r="1258" spans="2:13" s="179" customFormat="1" x14ac:dyDescent="0.2">
      <c r="B1258" s="180"/>
      <c r="M1258" s="185"/>
    </row>
    <row r="1259" spans="2:13" s="179" customFormat="1" x14ac:dyDescent="0.2">
      <c r="B1259" s="180"/>
      <c r="M1259" s="185"/>
    </row>
    <row r="1260" spans="2:13" s="179" customFormat="1" x14ac:dyDescent="0.2">
      <c r="B1260" s="180"/>
      <c r="M1260" s="185"/>
    </row>
    <row r="1261" spans="2:13" s="179" customFormat="1" x14ac:dyDescent="0.2">
      <c r="B1261" s="180"/>
      <c r="M1261" s="185"/>
    </row>
    <row r="1262" spans="2:13" s="179" customFormat="1" x14ac:dyDescent="0.2">
      <c r="B1262" s="180"/>
      <c r="M1262" s="185"/>
    </row>
    <row r="1263" spans="2:13" s="179" customFormat="1" x14ac:dyDescent="0.2">
      <c r="B1263" s="180"/>
      <c r="M1263" s="185"/>
    </row>
    <row r="1264" spans="2:13" s="179" customFormat="1" x14ac:dyDescent="0.2">
      <c r="B1264" s="180"/>
      <c r="M1264" s="185"/>
    </row>
    <row r="1265" spans="2:13" s="179" customFormat="1" x14ac:dyDescent="0.2">
      <c r="B1265" s="180"/>
      <c r="M1265" s="185"/>
    </row>
    <row r="1266" spans="2:13" s="179" customFormat="1" x14ac:dyDescent="0.2">
      <c r="B1266" s="180"/>
      <c r="M1266" s="185"/>
    </row>
    <row r="1267" spans="2:13" s="179" customFormat="1" x14ac:dyDescent="0.2">
      <c r="B1267" s="180"/>
      <c r="M1267" s="185"/>
    </row>
    <row r="1268" spans="2:13" s="179" customFormat="1" x14ac:dyDescent="0.2">
      <c r="B1268" s="180"/>
      <c r="M1268" s="185"/>
    </row>
    <row r="1269" spans="2:13" s="179" customFormat="1" x14ac:dyDescent="0.2">
      <c r="B1269" s="180"/>
      <c r="M1269" s="185"/>
    </row>
    <row r="1270" spans="2:13" s="179" customFormat="1" x14ac:dyDescent="0.2">
      <c r="B1270" s="180"/>
      <c r="M1270" s="185"/>
    </row>
    <row r="1271" spans="2:13" s="179" customFormat="1" x14ac:dyDescent="0.2">
      <c r="B1271" s="180"/>
      <c r="M1271" s="185"/>
    </row>
    <row r="1272" spans="2:13" s="179" customFormat="1" x14ac:dyDescent="0.2">
      <c r="B1272" s="180"/>
      <c r="M1272" s="185"/>
    </row>
    <row r="1273" spans="2:13" s="179" customFormat="1" x14ac:dyDescent="0.2">
      <c r="B1273" s="180"/>
      <c r="M1273" s="185"/>
    </row>
    <row r="1274" spans="2:13" s="179" customFormat="1" x14ac:dyDescent="0.2">
      <c r="B1274" s="180"/>
      <c r="M1274" s="185"/>
    </row>
    <row r="1275" spans="2:13" s="179" customFormat="1" x14ac:dyDescent="0.2">
      <c r="B1275" s="180"/>
      <c r="M1275" s="185"/>
    </row>
    <row r="1276" spans="2:13" s="179" customFormat="1" x14ac:dyDescent="0.2">
      <c r="B1276" s="180"/>
      <c r="M1276" s="185"/>
    </row>
    <row r="1277" spans="2:13" s="179" customFormat="1" x14ac:dyDescent="0.2">
      <c r="B1277" s="180"/>
      <c r="M1277" s="185"/>
    </row>
    <row r="1278" spans="2:13" s="179" customFormat="1" x14ac:dyDescent="0.2">
      <c r="B1278" s="180"/>
      <c r="M1278" s="185"/>
    </row>
    <row r="1279" spans="2:13" s="179" customFormat="1" x14ac:dyDescent="0.2">
      <c r="B1279" s="180"/>
      <c r="M1279" s="185"/>
    </row>
    <row r="1280" spans="2:13" s="179" customFormat="1" x14ac:dyDescent="0.2">
      <c r="B1280" s="180"/>
      <c r="M1280" s="185"/>
    </row>
    <row r="1281" spans="2:13" s="179" customFormat="1" x14ac:dyDescent="0.2">
      <c r="B1281" s="180"/>
      <c r="M1281" s="185"/>
    </row>
    <row r="1282" spans="2:13" s="179" customFormat="1" x14ac:dyDescent="0.2">
      <c r="B1282" s="180"/>
      <c r="M1282" s="185"/>
    </row>
    <row r="1283" spans="2:13" s="179" customFormat="1" x14ac:dyDescent="0.2">
      <c r="B1283" s="180"/>
      <c r="M1283" s="185"/>
    </row>
    <row r="1284" spans="2:13" s="179" customFormat="1" x14ac:dyDescent="0.2">
      <c r="B1284" s="180"/>
      <c r="M1284" s="185"/>
    </row>
    <row r="1285" spans="2:13" s="179" customFormat="1" x14ac:dyDescent="0.2">
      <c r="B1285" s="180"/>
      <c r="M1285" s="185"/>
    </row>
    <row r="1286" spans="2:13" s="179" customFormat="1" x14ac:dyDescent="0.2">
      <c r="B1286" s="180"/>
      <c r="M1286" s="185"/>
    </row>
    <row r="1287" spans="2:13" s="179" customFormat="1" x14ac:dyDescent="0.2">
      <c r="B1287" s="180"/>
      <c r="M1287" s="185"/>
    </row>
    <row r="1288" spans="2:13" s="179" customFormat="1" x14ac:dyDescent="0.2">
      <c r="B1288" s="180"/>
      <c r="M1288" s="185"/>
    </row>
    <row r="1289" spans="2:13" s="179" customFormat="1" x14ac:dyDescent="0.2">
      <c r="B1289" s="180"/>
      <c r="M1289" s="185"/>
    </row>
    <row r="1290" spans="2:13" s="179" customFormat="1" x14ac:dyDescent="0.2">
      <c r="B1290" s="180"/>
      <c r="M1290" s="185"/>
    </row>
    <row r="1291" spans="2:13" s="179" customFormat="1" x14ac:dyDescent="0.2">
      <c r="B1291" s="180"/>
      <c r="M1291" s="185"/>
    </row>
    <row r="1292" spans="2:13" s="179" customFormat="1" x14ac:dyDescent="0.2">
      <c r="B1292" s="180"/>
      <c r="M1292" s="185"/>
    </row>
    <row r="1293" spans="2:13" s="179" customFormat="1" x14ac:dyDescent="0.2">
      <c r="B1293" s="180"/>
      <c r="M1293" s="185"/>
    </row>
    <row r="1294" spans="2:13" s="179" customFormat="1" x14ac:dyDescent="0.2">
      <c r="B1294" s="180"/>
      <c r="M1294" s="185"/>
    </row>
    <row r="1295" spans="2:13" s="179" customFormat="1" x14ac:dyDescent="0.2">
      <c r="B1295" s="180"/>
      <c r="M1295" s="185"/>
    </row>
    <row r="1296" spans="2:13" s="179" customFormat="1" x14ac:dyDescent="0.2">
      <c r="B1296" s="180"/>
      <c r="M1296" s="185"/>
    </row>
    <row r="1297" spans="2:13" s="179" customFormat="1" x14ac:dyDescent="0.2">
      <c r="B1297" s="180"/>
      <c r="M1297" s="185"/>
    </row>
    <row r="1298" spans="2:13" s="179" customFormat="1" x14ac:dyDescent="0.2">
      <c r="B1298" s="180"/>
      <c r="M1298" s="185"/>
    </row>
    <row r="1299" spans="2:13" s="179" customFormat="1" x14ac:dyDescent="0.2">
      <c r="B1299" s="180"/>
      <c r="M1299" s="185"/>
    </row>
    <row r="1300" spans="2:13" s="179" customFormat="1" x14ac:dyDescent="0.2">
      <c r="B1300" s="180"/>
      <c r="M1300" s="185"/>
    </row>
    <row r="1301" spans="2:13" s="179" customFormat="1" x14ac:dyDescent="0.2">
      <c r="B1301" s="180"/>
      <c r="M1301" s="185"/>
    </row>
    <row r="1302" spans="2:13" s="179" customFormat="1" x14ac:dyDescent="0.2">
      <c r="B1302" s="180"/>
      <c r="M1302" s="185"/>
    </row>
    <row r="1303" spans="2:13" s="179" customFormat="1" x14ac:dyDescent="0.2">
      <c r="B1303" s="180"/>
      <c r="M1303" s="185"/>
    </row>
    <row r="1304" spans="2:13" s="179" customFormat="1" x14ac:dyDescent="0.2">
      <c r="B1304" s="180"/>
      <c r="M1304" s="185"/>
    </row>
    <row r="1305" spans="2:13" s="179" customFormat="1" x14ac:dyDescent="0.2">
      <c r="B1305" s="180"/>
      <c r="M1305" s="185"/>
    </row>
    <row r="1306" spans="2:13" s="179" customFormat="1" x14ac:dyDescent="0.2">
      <c r="B1306" s="180"/>
      <c r="M1306" s="185"/>
    </row>
    <row r="1307" spans="2:13" s="179" customFormat="1" x14ac:dyDescent="0.2">
      <c r="B1307" s="180"/>
      <c r="M1307" s="185"/>
    </row>
    <row r="1308" spans="2:13" s="179" customFormat="1" x14ac:dyDescent="0.2">
      <c r="B1308" s="180"/>
      <c r="M1308" s="185"/>
    </row>
    <row r="1309" spans="2:13" s="179" customFormat="1" x14ac:dyDescent="0.2">
      <c r="B1309" s="180"/>
      <c r="M1309" s="185"/>
    </row>
    <row r="1310" spans="2:13" s="179" customFormat="1" x14ac:dyDescent="0.2">
      <c r="B1310" s="180"/>
      <c r="M1310" s="185"/>
    </row>
    <row r="1311" spans="2:13" s="179" customFormat="1" x14ac:dyDescent="0.2">
      <c r="B1311" s="180"/>
      <c r="M1311" s="185"/>
    </row>
    <row r="1312" spans="2:13" s="179" customFormat="1" x14ac:dyDescent="0.2">
      <c r="B1312" s="180"/>
      <c r="M1312" s="185"/>
    </row>
    <row r="1313" spans="2:13" s="179" customFormat="1" x14ac:dyDescent="0.2">
      <c r="B1313" s="180"/>
      <c r="M1313" s="185"/>
    </row>
    <row r="1314" spans="2:13" s="179" customFormat="1" x14ac:dyDescent="0.2">
      <c r="B1314" s="180"/>
      <c r="M1314" s="185"/>
    </row>
    <row r="1315" spans="2:13" s="179" customFormat="1" x14ac:dyDescent="0.2">
      <c r="B1315" s="180"/>
      <c r="M1315" s="185"/>
    </row>
    <row r="1316" spans="2:13" s="179" customFormat="1" x14ac:dyDescent="0.2">
      <c r="B1316" s="180"/>
      <c r="M1316" s="185"/>
    </row>
    <row r="1317" spans="2:13" s="179" customFormat="1" x14ac:dyDescent="0.2">
      <c r="B1317" s="180"/>
      <c r="M1317" s="185"/>
    </row>
    <row r="1318" spans="2:13" s="179" customFormat="1" x14ac:dyDescent="0.2">
      <c r="B1318" s="180"/>
      <c r="M1318" s="185"/>
    </row>
    <row r="1319" spans="2:13" s="179" customFormat="1" x14ac:dyDescent="0.2">
      <c r="B1319" s="180"/>
      <c r="M1319" s="185"/>
    </row>
    <row r="1320" spans="2:13" s="179" customFormat="1" x14ac:dyDescent="0.2">
      <c r="B1320" s="180"/>
      <c r="M1320" s="185"/>
    </row>
    <row r="1321" spans="2:13" s="179" customFormat="1" x14ac:dyDescent="0.2">
      <c r="B1321" s="180"/>
      <c r="M1321" s="185"/>
    </row>
    <row r="1322" spans="2:13" s="179" customFormat="1" x14ac:dyDescent="0.2">
      <c r="B1322" s="180"/>
      <c r="M1322" s="185"/>
    </row>
    <row r="1323" spans="2:13" s="179" customFormat="1" x14ac:dyDescent="0.2">
      <c r="B1323" s="180"/>
      <c r="M1323" s="185"/>
    </row>
    <row r="1324" spans="2:13" s="179" customFormat="1" x14ac:dyDescent="0.2">
      <c r="B1324" s="180"/>
      <c r="M1324" s="185"/>
    </row>
    <row r="1325" spans="2:13" s="179" customFormat="1" x14ac:dyDescent="0.2">
      <c r="B1325" s="180"/>
      <c r="M1325" s="185"/>
    </row>
    <row r="1326" spans="2:13" s="179" customFormat="1" x14ac:dyDescent="0.2">
      <c r="B1326" s="180"/>
      <c r="M1326" s="185"/>
    </row>
    <row r="1327" spans="2:13" s="179" customFormat="1" x14ac:dyDescent="0.2">
      <c r="B1327" s="180"/>
      <c r="M1327" s="185"/>
    </row>
    <row r="1328" spans="2:13" s="179" customFormat="1" x14ac:dyDescent="0.2">
      <c r="B1328" s="180"/>
      <c r="M1328" s="185"/>
    </row>
    <row r="1329" spans="2:13" s="179" customFormat="1" x14ac:dyDescent="0.2">
      <c r="B1329" s="180"/>
      <c r="M1329" s="185"/>
    </row>
    <row r="1330" spans="2:13" s="179" customFormat="1" x14ac:dyDescent="0.2">
      <c r="B1330" s="180"/>
      <c r="M1330" s="185"/>
    </row>
    <row r="1331" spans="2:13" s="179" customFormat="1" x14ac:dyDescent="0.2">
      <c r="B1331" s="180"/>
      <c r="M1331" s="185"/>
    </row>
    <row r="1332" spans="2:13" s="179" customFormat="1" x14ac:dyDescent="0.2">
      <c r="B1332" s="180"/>
      <c r="M1332" s="185"/>
    </row>
    <row r="1333" spans="2:13" s="179" customFormat="1" x14ac:dyDescent="0.2">
      <c r="B1333" s="180"/>
      <c r="M1333" s="185"/>
    </row>
    <row r="1334" spans="2:13" s="179" customFormat="1" x14ac:dyDescent="0.2">
      <c r="B1334" s="180"/>
      <c r="M1334" s="185"/>
    </row>
    <row r="1335" spans="2:13" s="179" customFormat="1" x14ac:dyDescent="0.2">
      <c r="B1335" s="180"/>
      <c r="M1335" s="185"/>
    </row>
    <row r="1336" spans="2:13" s="179" customFormat="1" x14ac:dyDescent="0.2">
      <c r="B1336" s="180"/>
      <c r="M1336" s="185"/>
    </row>
    <row r="1337" spans="2:13" s="179" customFormat="1" x14ac:dyDescent="0.2">
      <c r="B1337" s="180"/>
      <c r="M1337" s="185"/>
    </row>
    <row r="1338" spans="2:13" s="179" customFormat="1" x14ac:dyDescent="0.2">
      <c r="B1338" s="180"/>
      <c r="M1338" s="185"/>
    </row>
    <row r="1339" spans="2:13" s="179" customFormat="1" x14ac:dyDescent="0.2">
      <c r="B1339" s="180"/>
      <c r="M1339" s="185"/>
    </row>
    <row r="1340" spans="2:13" s="179" customFormat="1" x14ac:dyDescent="0.2">
      <c r="B1340" s="180"/>
      <c r="M1340" s="185"/>
    </row>
    <row r="1341" spans="2:13" s="179" customFormat="1" x14ac:dyDescent="0.2">
      <c r="B1341" s="180"/>
      <c r="M1341" s="185"/>
    </row>
    <row r="1342" spans="2:13" s="179" customFormat="1" x14ac:dyDescent="0.2">
      <c r="B1342" s="180"/>
      <c r="M1342" s="185"/>
    </row>
    <row r="1343" spans="2:13" s="179" customFormat="1" x14ac:dyDescent="0.2">
      <c r="B1343" s="180"/>
      <c r="M1343" s="185"/>
    </row>
    <row r="1344" spans="2:13" s="179" customFormat="1" x14ac:dyDescent="0.2">
      <c r="B1344" s="180"/>
      <c r="M1344" s="185"/>
    </row>
    <row r="1345" spans="2:13" s="179" customFormat="1" x14ac:dyDescent="0.2">
      <c r="B1345" s="180"/>
      <c r="M1345" s="185"/>
    </row>
    <row r="1346" spans="2:13" s="179" customFormat="1" x14ac:dyDescent="0.2">
      <c r="B1346" s="180"/>
      <c r="M1346" s="185"/>
    </row>
    <row r="1347" spans="2:13" s="179" customFormat="1" x14ac:dyDescent="0.2">
      <c r="B1347" s="180"/>
      <c r="M1347" s="185"/>
    </row>
    <row r="1348" spans="2:13" s="179" customFormat="1" x14ac:dyDescent="0.2">
      <c r="B1348" s="180"/>
      <c r="M1348" s="185"/>
    </row>
    <row r="1349" spans="2:13" s="179" customFormat="1" x14ac:dyDescent="0.2">
      <c r="B1349" s="180"/>
      <c r="M1349" s="185"/>
    </row>
    <row r="1350" spans="2:13" s="179" customFormat="1" x14ac:dyDescent="0.2">
      <c r="B1350" s="180"/>
      <c r="M1350" s="185"/>
    </row>
    <row r="1351" spans="2:13" s="179" customFormat="1" x14ac:dyDescent="0.2">
      <c r="B1351" s="180"/>
      <c r="M1351" s="185"/>
    </row>
    <row r="1352" spans="2:13" s="179" customFormat="1" x14ac:dyDescent="0.2">
      <c r="B1352" s="180"/>
      <c r="M1352" s="185"/>
    </row>
    <row r="1353" spans="2:13" s="179" customFormat="1" x14ac:dyDescent="0.2">
      <c r="B1353" s="180"/>
      <c r="M1353" s="185"/>
    </row>
    <row r="1354" spans="2:13" s="179" customFormat="1" x14ac:dyDescent="0.2">
      <c r="B1354" s="180"/>
      <c r="M1354" s="185"/>
    </row>
    <row r="1355" spans="2:13" s="179" customFormat="1" x14ac:dyDescent="0.2">
      <c r="B1355" s="180"/>
      <c r="M1355" s="185"/>
    </row>
    <row r="1356" spans="2:13" s="179" customFormat="1" x14ac:dyDescent="0.2">
      <c r="B1356" s="180"/>
      <c r="M1356" s="185"/>
    </row>
    <row r="1357" spans="2:13" s="179" customFormat="1" x14ac:dyDescent="0.2">
      <c r="B1357" s="180"/>
      <c r="M1357" s="185"/>
    </row>
    <row r="1358" spans="2:13" s="179" customFormat="1" x14ac:dyDescent="0.2">
      <c r="B1358" s="180"/>
      <c r="M1358" s="185"/>
    </row>
    <row r="1359" spans="2:13" s="179" customFormat="1" x14ac:dyDescent="0.2">
      <c r="B1359" s="180"/>
      <c r="M1359" s="185"/>
    </row>
    <row r="1360" spans="2:13" s="179" customFormat="1" x14ac:dyDescent="0.2">
      <c r="B1360" s="180"/>
      <c r="M1360" s="185"/>
    </row>
    <row r="1361" spans="2:13" s="179" customFormat="1" x14ac:dyDescent="0.2">
      <c r="B1361" s="180"/>
      <c r="M1361" s="185"/>
    </row>
    <row r="1362" spans="2:13" s="179" customFormat="1" x14ac:dyDescent="0.2">
      <c r="B1362" s="180"/>
      <c r="M1362" s="185"/>
    </row>
    <row r="1363" spans="2:13" s="179" customFormat="1" x14ac:dyDescent="0.2">
      <c r="B1363" s="180"/>
      <c r="M1363" s="185"/>
    </row>
    <row r="1364" spans="2:13" s="179" customFormat="1" x14ac:dyDescent="0.2">
      <c r="B1364" s="180"/>
      <c r="M1364" s="185"/>
    </row>
    <row r="1365" spans="2:13" s="179" customFormat="1" x14ac:dyDescent="0.2">
      <c r="B1365" s="180"/>
      <c r="M1365" s="185"/>
    </row>
    <row r="1366" spans="2:13" s="179" customFormat="1" x14ac:dyDescent="0.2">
      <c r="B1366" s="180"/>
      <c r="M1366" s="185"/>
    </row>
    <row r="1367" spans="2:13" s="179" customFormat="1" x14ac:dyDescent="0.2">
      <c r="B1367" s="180"/>
      <c r="M1367" s="185"/>
    </row>
    <row r="1368" spans="2:13" s="179" customFormat="1" x14ac:dyDescent="0.2">
      <c r="B1368" s="180"/>
      <c r="M1368" s="185"/>
    </row>
    <row r="1369" spans="2:13" s="179" customFormat="1" x14ac:dyDescent="0.2">
      <c r="B1369" s="180"/>
      <c r="M1369" s="185"/>
    </row>
    <row r="1370" spans="2:13" s="179" customFormat="1" x14ac:dyDescent="0.2">
      <c r="B1370" s="180"/>
      <c r="M1370" s="185"/>
    </row>
    <row r="1371" spans="2:13" s="179" customFormat="1" x14ac:dyDescent="0.2">
      <c r="B1371" s="180"/>
      <c r="M1371" s="185"/>
    </row>
    <row r="1372" spans="2:13" s="179" customFormat="1" x14ac:dyDescent="0.2">
      <c r="B1372" s="180"/>
      <c r="M1372" s="185"/>
    </row>
    <row r="1373" spans="2:13" s="179" customFormat="1" x14ac:dyDescent="0.2">
      <c r="B1373" s="180"/>
      <c r="M1373" s="185"/>
    </row>
    <row r="1374" spans="2:13" s="179" customFormat="1" x14ac:dyDescent="0.2">
      <c r="B1374" s="180"/>
      <c r="M1374" s="185"/>
    </row>
    <row r="1375" spans="2:13" s="179" customFormat="1" x14ac:dyDescent="0.2">
      <c r="B1375" s="180"/>
      <c r="M1375" s="185"/>
    </row>
    <row r="1376" spans="2:13" s="179" customFormat="1" x14ac:dyDescent="0.2">
      <c r="B1376" s="180"/>
      <c r="M1376" s="185"/>
    </row>
    <row r="1377" spans="2:13" s="179" customFormat="1" x14ac:dyDescent="0.2">
      <c r="B1377" s="180"/>
      <c r="M1377" s="185"/>
    </row>
    <row r="1378" spans="2:13" s="179" customFormat="1" x14ac:dyDescent="0.2">
      <c r="B1378" s="180"/>
      <c r="M1378" s="185"/>
    </row>
    <row r="1379" spans="2:13" s="179" customFormat="1" x14ac:dyDescent="0.2">
      <c r="B1379" s="180"/>
      <c r="M1379" s="185"/>
    </row>
    <row r="1380" spans="2:13" s="179" customFormat="1" x14ac:dyDescent="0.2">
      <c r="B1380" s="180"/>
      <c r="M1380" s="185"/>
    </row>
    <row r="1381" spans="2:13" s="179" customFormat="1" x14ac:dyDescent="0.2">
      <c r="B1381" s="180"/>
      <c r="M1381" s="185"/>
    </row>
    <row r="1382" spans="2:13" s="179" customFormat="1" x14ac:dyDescent="0.2">
      <c r="B1382" s="180"/>
      <c r="M1382" s="185"/>
    </row>
    <row r="1383" spans="2:13" s="179" customFormat="1" x14ac:dyDescent="0.2">
      <c r="B1383" s="180"/>
      <c r="M1383" s="185"/>
    </row>
    <row r="1384" spans="2:13" s="179" customFormat="1" x14ac:dyDescent="0.2">
      <c r="B1384" s="180"/>
      <c r="M1384" s="185"/>
    </row>
    <row r="1385" spans="2:13" s="179" customFormat="1" x14ac:dyDescent="0.2">
      <c r="B1385" s="180"/>
      <c r="M1385" s="185"/>
    </row>
    <row r="1386" spans="2:13" s="179" customFormat="1" x14ac:dyDescent="0.2">
      <c r="B1386" s="180"/>
      <c r="M1386" s="185"/>
    </row>
    <row r="1387" spans="2:13" s="179" customFormat="1" x14ac:dyDescent="0.2">
      <c r="B1387" s="180"/>
      <c r="M1387" s="185"/>
    </row>
    <row r="1388" spans="2:13" s="179" customFormat="1" x14ac:dyDescent="0.2">
      <c r="B1388" s="180"/>
      <c r="M1388" s="185"/>
    </row>
    <row r="1389" spans="2:13" s="179" customFormat="1" x14ac:dyDescent="0.2">
      <c r="B1389" s="180"/>
      <c r="M1389" s="185"/>
    </row>
    <row r="1390" spans="2:13" s="179" customFormat="1" x14ac:dyDescent="0.2">
      <c r="B1390" s="180"/>
      <c r="M1390" s="185"/>
    </row>
    <row r="1391" spans="2:13" s="179" customFormat="1" x14ac:dyDescent="0.2">
      <c r="B1391" s="180"/>
      <c r="M1391" s="185"/>
    </row>
    <row r="1392" spans="2:13" s="179" customFormat="1" x14ac:dyDescent="0.2">
      <c r="B1392" s="180"/>
      <c r="M1392" s="185"/>
    </row>
    <row r="1393" spans="2:13" s="179" customFormat="1" x14ac:dyDescent="0.2">
      <c r="B1393" s="180"/>
      <c r="M1393" s="185"/>
    </row>
    <row r="1394" spans="2:13" s="179" customFormat="1" x14ac:dyDescent="0.2">
      <c r="B1394" s="180"/>
      <c r="M1394" s="185"/>
    </row>
    <row r="1395" spans="2:13" s="179" customFormat="1" x14ac:dyDescent="0.2">
      <c r="B1395" s="180"/>
      <c r="M1395" s="185"/>
    </row>
    <row r="1396" spans="2:13" s="179" customFormat="1" x14ac:dyDescent="0.2">
      <c r="B1396" s="180"/>
      <c r="M1396" s="185"/>
    </row>
    <row r="1397" spans="2:13" s="179" customFormat="1" x14ac:dyDescent="0.2">
      <c r="B1397" s="180"/>
      <c r="M1397" s="185"/>
    </row>
    <row r="1398" spans="2:13" s="179" customFormat="1" x14ac:dyDescent="0.2">
      <c r="B1398" s="180"/>
      <c r="M1398" s="185"/>
    </row>
    <row r="1399" spans="2:13" s="179" customFormat="1" x14ac:dyDescent="0.2">
      <c r="B1399" s="180"/>
      <c r="M1399" s="185"/>
    </row>
    <row r="1400" spans="2:13" s="179" customFormat="1" x14ac:dyDescent="0.2">
      <c r="B1400" s="180"/>
      <c r="M1400" s="185"/>
    </row>
    <row r="1401" spans="2:13" s="179" customFormat="1" x14ac:dyDescent="0.2">
      <c r="B1401" s="180"/>
      <c r="M1401" s="185"/>
    </row>
    <row r="1402" spans="2:13" s="179" customFormat="1" x14ac:dyDescent="0.2">
      <c r="B1402" s="180"/>
      <c r="M1402" s="185"/>
    </row>
    <row r="1403" spans="2:13" s="179" customFormat="1" x14ac:dyDescent="0.2">
      <c r="B1403" s="180"/>
      <c r="M1403" s="185"/>
    </row>
    <row r="1404" spans="2:13" s="179" customFormat="1" x14ac:dyDescent="0.2">
      <c r="B1404" s="180"/>
      <c r="M1404" s="185"/>
    </row>
    <row r="1405" spans="2:13" s="179" customFormat="1" x14ac:dyDescent="0.2">
      <c r="B1405" s="180"/>
      <c r="M1405" s="185"/>
    </row>
    <row r="1406" spans="2:13" s="179" customFormat="1" x14ac:dyDescent="0.2">
      <c r="B1406" s="180"/>
      <c r="M1406" s="185"/>
    </row>
    <row r="1407" spans="2:13" s="179" customFormat="1" x14ac:dyDescent="0.2">
      <c r="B1407" s="180"/>
      <c r="M1407" s="185"/>
    </row>
    <row r="1408" spans="2:13" s="179" customFormat="1" x14ac:dyDescent="0.2">
      <c r="B1408" s="180"/>
      <c r="M1408" s="185"/>
    </row>
    <row r="1409" spans="2:13" s="179" customFormat="1" x14ac:dyDescent="0.2">
      <c r="B1409" s="180"/>
      <c r="M1409" s="185"/>
    </row>
    <row r="1410" spans="2:13" s="179" customFormat="1" x14ac:dyDescent="0.2">
      <c r="B1410" s="180"/>
      <c r="M1410" s="185"/>
    </row>
    <row r="1411" spans="2:13" s="179" customFormat="1" x14ac:dyDescent="0.2">
      <c r="B1411" s="180"/>
      <c r="M1411" s="185"/>
    </row>
    <row r="1412" spans="2:13" s="179" customFormat="1" x14ac:dyDescent="0.2">
      <c r="B1412" s="180"/>
      <c r="M1412" s="185"/>
    </row>
    <row r="1413" spans="2:13" s="179" customFormat="1" x14ac:dyDescent="0.2">
      <c r="B1413" s="180"/>
      <c r="M1413" s="185"/>
    </row>
    <row r="1414" spans="2:13" s="179" customFormat="1" x14ac:dyDescent="0.2">
      <c r="B1414" s="180"/>
      <c r="M1414" s="185"/>
    </row>
    <row r="1415" spans="2:13" s="179" customFormat="1" x14ac:dyDescent="0.2">
      <c r="B1415" s="180"/>
      <c r="M1415" s="185"/>
    </row>
    <row r="1416" spans="2:13" s="179" customFormat="1" x14ac:dyDescent="0.2">
      <c r="B1416" s="180"/>
      <c r="M1416" s="185"/>
    </row>
    <row r="1417" spans="2:13" s="179" customFormat="1" x14ac:dyDescent="0.2">
      <c r="B1417" s="180"/>
      <c r="M1417" s="185"/>
    </row>
    <row r="1418" spans="2:13" s="179" customFormat="1" x14ac:dyDescent="0.2">
      <c r="B1418" s="180"/>
      <c r="M1418" s="185"/>
    </row>
    <row r="1419" spans="2:13" s="179" customFormat="1" x14ac:dyDescent="0.2">
      <c r="B1419" s="180"/>
      <c r="M1419" s="185"/>
    </row>
    <row r="1420" spans="2:13" s="179" customFormat="1" x14ac:dyDescent="0.2">
      <c r="B1420" s="180"/>
      <c r="M1420" s="185"/>
    </row>
    <row r="1421" spans="2:13" s="179" customFormat="1" x14ac:dyDescent="0.2">
      <c r="B1421" s="180"/>
      <c r="M1421" s="185"/>
    </row>
    <row r="1422" spans="2:13" s="179" customFormat="1" x14ac:dyDescent="0.2">
      <c r="B1422" s="180"/>
      <c r="M1422" s="185"/>
    </row>
    <row r="1423" spans="2:13" s="179" customFormat="1" x14ac:dyDescent="0.2">
      <c r="B1423" s="180"/>
      <c r="M1423" s="185"/>
    </row>
    <row r="1424" spans="2:13" s="179" customFormat="1" x14ac:dyDescent="0.2">
      <c r="B1424" s="180"/>
      <c r="M1424" s="185"/>
    </row>
    <row r="1425" spans="2:13" s="179" customFormat="1" x14ac:dyDescent="0.2">
      <c r="B1425" s="180"/>
      <c r="M1425" s="185"/>
    </row>
    <row r="1426" spans="2:13" s="179" customFormat="1" x14ac:dyDescent="0.2">
      <c r="B1426" s="180"/>
      <c r="M1426" s="185"/>
    </row>
    <row r="1427" spans="2:13" s="179" customFormat="1" x14ac:dyDescent="0.2">
      <c r="B1427" s="180"/>
      <c r="M1427" s="185"/>
    </row>
    <row r="1428" spans="2:13" s="179" customFormat="1" x14ac:dyDescent="0.2">
      <c r="B1428" s="180"/>
      <c r="M1428" s="185"/>
    </row>
    <row r="1429" spans="2:13" s="179" customFormat="1" x14ac:dyDescent="0.2">
      <c r="B1429" s="180"/>
      <c r="M1429" s="185"/>
    </row>
    <row r="1430" spans="2:13" s="179" customFormat="1" x14ac:dyDescent="0.2">
      <c r="B1430" s="180"/>
      <c r="M1430" s="185"/>
    </row>
    <row r="1431" spans="2:13" s="179" customFormat="1" x14ac:dyDescent="0.2">
      <c r="B1431" s="180"/>
      <c r="M1431" s="185"/>
    </row>
    <row r="1432" spans="2:13" s="179" customFormat="1" x14ac:dyDescent="0.2">
      <c r="B1432" s="180"/>
      <c r="M1432" s="185"/>
    </row>
    <row r="1433" spans="2:13" s="179" customFormat="1" x14ac:dyDescent="0.2">
      <c r="B1433" s="180"/>
      <c r="M1433" s="185"/>
    </row>
    <row r="1434" spans="2:13" s="179" customFormat="1" x14ac:dyDescent="0.2">
      <c r="B1434" s="180"/>
      <c r="M1434" s="185"/>
    </row>
    <row r="1435" spans="2:13" s="179" customFormat="1" x14ac:dyDescent="0.2">
      <c r="B1435" s="180"/>
      <c r="M1435" s="185"/>
    </row>
    <row r="1436" spans="2:13" s="179" customFormat="1" x14ac:dyDescent="0.2">
      <c r="B1436" s="180"/>
      <c r="M1436" s="185"/>
    </row>
    <row r="1437" spans="2:13" s="179" customFormat="1" x14ac:dyDescent="0.2">
      <c r="B1437" s="180"/>
      <c r="M1437" s="185"/>
    </row>
    <row r="1438" spans="2:13" s="179" customFormat="1" x14ac:dyDescent="0.2">
      <c r="B1438" s="180"/>
      <c r="M1438" s="185"/>
    </row>
    <row r="1439" spans="2:13" s="179" customFormat="1" x14ac:dyDescent="0.2">
      <c r="B1439" s="180"/>
      <c r="M1439" s="185"/>
    </row>
    <row r="1440" spans="2:13" s="179" customFormat="1" x14ac:dyDescent="0.2">
      <c r="B1440" s="180"/>
      <c r="M1440" s="185"/>
    </row>
    <row r="1441" spans="2:13" s="179" customFormat="1" x14ac:dyDescent="0.2">
      <c r="B1441" s="180"/>
      <c r="M1441" s="185"/>
    </row>
    <row r="1442" spans="2:13" s="179" customFormat="1" x14ac:dyDescent="0.2">
      <c r="B1442" s="180"/>
      <c r="M1442" s="185"/>
    </row>
    <row r="1443" spans="2:13" s="179" customFormat="1" x14ac:dyDescent="0.2">
      <c r="B1443" s="180"/>
      <c r="M1443" s="185"/>
    </row>
    <row r="1444" spans="2:13" s="179" customFormat="1" x14ac:dyDescent="0.2">
      <c r="B1444" s="180"/>
      <c r="M1444" s="185"/>
    </row>
    <row r="1445" spans="2:13" s="179" customFormat="1" x14ac:dyDescent="0.2">
      <c r="B1445" s="180"/>
      <c r="M1445" s="185"/>
    </row>
    <row r="1446" spans="2:13" s="179" customFormat="1" x14ac:dyDescent="0.2">
      <c r="B1446" s="180"/>
      <c r="M1446" s="185"/>
    </row>
    <row r="1447" spans="2:13" s="179" customFormat="1" x14ac:dyDescent="0.2">
      <c r="B1447" s="180"/>
      <c r="M1447" s="185"/>
    </row>
    <row r="1448" spans="2:13" s="179" customFormat="1" x14ac:dyDescent="0.2">
      <c r="B1448" s="180"/>
      <c r="M1448" s="185"/>
    </row>
    <row r="1449" spans="2:13" s="179" customFormat="1" x14ac:dyDescent="0.2">
      <c r="B1449" s="180"/>
      <c r="M1449" s="185"/>
    </row>
    <row r="1450" spans="2:13" s="179" customFormat="1" x14ac:dyDescent="0.2">
      <c r="B1450" s="180"/>
      <c r="M1450" s="185"/>
    </row>
    <row r="1451" spans="2:13" s="179" customFormat="1" x14ac:dyDescent="0.2">
      <c r="B1451" s="180"/>
      <c r="M1451" s="185"/>
    </row>
    <row r="1452" spans="2:13" s="179" customFormat="1" x14ac:dyDescent="0.2">
      <c r="B1452" s="180"/>
      <c r="M1452" s="185"/>
    </row>
    <row r="1453" spans="2:13" s="179" customFormat="1" x14ac:dyDescent="0.2">
      <c r="B1453" s="180"/>
      <c r="M1453" s="185"/>
    </row>
    <row r="1454" spans="2:13" s="179" customFormat="1" x14ac:dyDescent="0.2">
      <c r="B1454" s="180"/>
      <c r="M1454" s="185"/>
    </row>
    <row r="1455" spans="2:13" s="179" customFormat="1" x14ac:dyDescent="0.2">
      <c r="B1455" s="180"/>
      <c r="M1455" s="185"/>
    </row>
    <row r="1456" spans="2:13" s="179" customFormat="1" x14ac:dyDescent="0.2">
      <c r="B1456" s="180"/>
      <c r="M1456" s="185"/>
    </row>
    <row r="1457" spans="2:13" s="179" customFormat="1" x14ac:dyDescent="0.2">
      <c r="B1457" s="180"/>
      <c r="M1457" s="185"/>
    </row>
    <row r="1458" spans="2:13" s="179" customFormat="1" x14ac:dyDescent="0.2">
      <c r="B1458" s="180"/>
      <c r="M1458" s="185"/>
    </row>
    <row r="1459" spans="2:13" s="179" customFormat="1" x14ac:dyDescent="0.2">
      <c r="B1459" s="180"/>
      <c r="M1459" s="185"/>
    </row>
    <row r="1460" spans="2:13" s="179" customFormat="1" x14ac:dyDescent="0.2">
      <c r="B1460" s="180"/>
      <c r="M1460" s="185"/>
    </row>
    <row r="1461" spans="2:13" s="179" customFormat="1" x14ac:dyDescent="0.2">
      <c r="B1461" s="180"/>
      <c r="M1461" s="185"/>
    </row>
    <row r="1462" spans="2:13" s="179" customFormat="1" x14ac:dyDescent="0.2">
      <c r="B1462" s="180"/>
      <c r="M1462" s="185"/>
    </row>
    <row r="1463" spans="2:13" s="179" customFormat="1" x14ac:dyDescent="0.2">
      <c r="B1463" s="180"/>
      <c r="M1463" s="185"/>
    </row>
    <row r="1464" spans="2:13" s="179" customFormat="1" x14ac:dyDescent="0.2">
      <c r="B1464" s="180"/>
      <c r="M1464" s="185"/>
    </row>
    <row r="1465" spans="2:13" s="179" customFormat="1" x14ac:dyDescent="0.2">
      <c r="B1465" s="180"/>
      <c r="M1465" s="185"/>
    </row>
    <row r="1466" spans="2:13" s="179" customFormat="1" x14ac:dyDescent="0.2">
      <c r="B1466" s="180"/>
      <c r="M1466" s="185"/>
    </row>
    <row r="1467" spans="2:13" s="179" customFormat="1" x14ac:dyDescent="0.2">
      <c r="B1467" s="180"/>
      <c r="M1467" s="185"/>
    </row>
    <row r="1468" spans="2:13" s="179" customFormat="1" x14ac:dyDescent="0.2">
      <c r="B1468" s="180"/>
      <c r="M1468" s="185"/>
    </row>
    <row r="1469" spans="2:13" s="179" customFormat="1" x14ac:dyDescent="0.2">
      <c r="B1469" s="180"/>
      <c r="M1469" s="185"/>
    </row>
    <row r="1470" spans="2:13" s="179" customFormat="1" x14ac:dyDescent="0.2">
      <c r="B1470" s="180"/>
      <c r="M1470" s="185"/>
    </row>
    <row r="1471" spans="2:13" s="179" customFormat="1" x14ac:dyDescent="0.2">
      <c r="B1471" s="180"/>
      <c r="M1471" s="185"/>
    </row>
    <row r="1472" spans="2:13" s="179" customFormat="1" x14ac:dyDescent="0.2">
      <c r="B1472" s="180"/>
      <c r="M1472" s="185"/>
    </row>
    <row r="1473" spans="2:13" s="179" customFormat="1" x14ac:dyDescent="0.2">
      <c r="B1473" s="180"/>
      <c r="M1473" s="185"/>
    </row>
    <row r="1474" spans="2:13" s="179" customFormat="1" x14ac:dyDescent="0.2">
      <c r="B1474" s="180"/>
      <c r="M1474" s="185"/>
    </row>
    <row r="1475" spans="2:13" s="179" customFormat="1" x14ac:dyDescent="0.2">
      <c r="B1475" s="180"/>
      <c r="M1475" s="185"/>
    </row>
    <row r="1476" spans="2:13" s="179" customFormat="1" x14ac:dyDescent="0.2">
      <c r="B1476" s="180"/>
      <c r="M1476" s="185"/>
    </row>
    <row r="1477" spans="2:13" s="179" customFormat="1" x14ac:dyDescent="0.2">
      <c r="B1477" s="180"/>
      <c r="M1477" s="185"/>
    </row>
    <row r="1478" spans="2:13" s="179" customFormat="1" x14ac:dyDescent="0.2">
      <c r="B1478" s="180"/>
      <c r="M1478" s="185"/>
    </row>
    <row r="1479" spans="2:13" s="179" customFormat="1" x14ac:dyDescent="0.2">
      <c r="B1479" s="180"/>
      <c r="M1479" s="185"/>
    </row>
    <row r="1480" spans="2:13" s="179" customFormat="1" x14ac:dyDescent="0.2">
      <c r="B1480" s="180"/>
      <c r="M1480" s="185"/>
    </row>
    <row r="1481" spans="2:13" s="179" customFormat="1" x14ac:dyDescent="0.2">
      <c r="B1481" s="180"/>
      <c r="M1481" s="185"/>
    </row>
    <row r="1482" spans="2:13" s="179" customFormat="1" x14ac:dyDescent="0.2">
      <c r="B1482" s="180"/>
      <c r="M1482" s="185"/>
    </row>
    <row r="1483" spans="2:13" s="179" customFormat="1" x14ac:dyDescent="0.2">
      <c r="B1483" s="180"/>
      <c r="M1483" s="185"/>
    </row>
    <row r="1484" spans="2:13" s="179" customFormat="1" x14ac:dyDescent="0.2">
      <c r="B1484" s="180"/>
      <c r="M1484" s="185"/>
    </row>
    <row r="1485" spans="2:13" s="179" customFormat="1" x14ac:dyDescent="0.2">
      <c r="B1485" s="180"/>
      <c r="M1485" s="185"/>
    </row>
    <row r="1486" spans="2:13" s="179" customFormat="1" x14ac:dyDescent="0.2">
      <c r="B1486" s="180"/>
      <c r="M1486" s="185"/>
    </row>
    <row r="1487" spans="2:13" s="179" customFormat="1" x14ac:dyDescent="0.2">
      <c r="B1487" s="180"/>
      <c r="M1487" s="185"/>
    </row>
    <row r="1488" spans="2:13" s="179" customFormat="1" x14ac:dyDescent="0.2">
      <c r="B1488" s="180"/>
      <c r="M1488" s="185"/>
    </row>
    <row r="1489" spans="2:13" s="179" customFormat="1" x14ac:dyDescent="0.2">
      <c r="B1489" s="180"/>
      <c r="M1489" s="185"/>
    </row>
    <row r="1490" spans="2:13" s="179" customFormat="1" x14ac:dyDescent="0.2">
      <c r="B1490" s="180"/>
      <c r="M1490" s="185"/>
    </row>
    <row r="1491" spans="2:13" s="179" customFormat="1" x14ac:dyDescent="0.2">
      <c r="B1491" s="180"/>
      <c r="M1491" s="185"/>
    </row>
    <row r="1492" spans="2:13" s="179" customFormat="1" x14ac:dyDescent="0.2">
      <c r="B1492" s="180"/>
      <c r="M1492" s="185"/>
    </row>
    <row r="1493" spans="2:13" s="179" customFormat="1" x14ac:dyDescent="0.2">
      <c r="B1493" s="180"/>
      <c r="M1493" s="185"/>
    </row>
    <row r="1494" spans="2:13" s="179" customFormat="1" x14ac:dyDescent="0.2">
      <c r="B1494" s="180"/>
      <c r="M1494" s="185"/>
    </row>
    <row r="1495" spans="2:13" s="179" customFormat="1" x14ac:dyDescent="0.2">
      <c r="B1495" s="180"/>
      <c r="M1495" s="185"/>
    </row>
    <row r="1496" spans="2:13" s="179" customFormat="1" x14ac:dyDescent="0.2">
      <c r="B1496" s="180"/>
      <c r="M1496" s="185"/>
    </row>
    <row r="1497" spans="2:13" s="179" customFormat="1" x14ac:dyDescent="0.2">
      <c r="B1497" s="180"/>
      <c r="M1497" s="185"/>
    </row>
    <row r="1498" spans="2:13" s="179" customFormat="1" x14ac:dyDescent="0.2">
      <c r="B1498" s="180"/>
      <c r="M1498" s="185"/>
    </row>
    <row r="1499" spans="2:13" s="179" customFormat="1" x14ac:dyDescent="0.2">
      <c r="B1499" s="180"/>
      <c r="M1499" s="185"/>
    </row>
    <row r="1500" spans="2:13" s="179" customFormat="1" x14ac:dyDescent="0.2">
      <c r="B1500" s="180"/>
      <c r="M1500" s="185"/>
    </row>
    <row r="1501" spans="2:13" s="179" customFormat="1" x14ac:dyDescent="0.2">
      <c r="B1501" s="180"/>
      <c r="M1501" s="185"/>
    </row>
    <row r="1502" spans="2:13" s="179" customFormat="1" x14ac:dyDescent="0.2">
      <c r="B1502" s="180"/>
      <c r="M1502" s="185"/>
    </row>
    <row r="1503" spans="2:13" s="179" customFormat="1" x14ac:dyDescent="0.2">
      <c r="B1503" s="180"/>
      <c r="M1503" s="185"/>
    </row>
    <row r="1504" spans="2:13" s="179" customFormat="1" x14ac:dyDescent="0.2">
      <c r="B1504" s="180"/>
      <c r="M1504" s="185"/>
    </row>
    <row r="1505" spans="2:13" s="179" customFormat="1" x14ac:dyDescent="0.2">
      <c r="B1505" s="180"/>
      <c r="M1505" s="185"/>
    </row>
    <row r="1506" spans="2:13" s="179" customFormat="1" x14ac:dyDescent="0.2">
      <c r="B1506" s="180"/>
      <c r="M1506" s="185"/>
    </row>
    <row r="1507" spans="2:13" s="179" customFormat="1" x14ac:dyDescent="0.2">
      <c r="B1507" s="180"/>
      <c r="M1507" s="185"/>
    </row>
    <row r="1508" spans="2:13" s="179" customFormat="1" x14ac:dyDescent="0.2">
      <c r="B1508" s="180"/>
      <c r="M1508" s="185"/>
    </row>
    <row r="1509" spans="2:13" s="179" customFormat="1" x14ac:dyDescent="0.2">
      <c r="B1509" s="180"/>
      <c r="M1509" s="185"/>
    </row>
    <row r="1510" spans="2:13" s="179" customFormat="1" x14ac:dyDescent="0.2">
      <c r="B1510" s="180"/>
      <c r="M1510" s="185"/>
    </row>
    <row r="1511" spans="2:13" s="179" customFormat="1" x14ac:dyDescent="0.2">
      <c r="B1511" s="180"/>
      <c r="M1511" s="185"/>
    </row>
    <row r="1512" spans="2:13" s="179" customFormat="1" x14ac:dyDescent="0.2">
      <c r="B1512" s="180"/>
      <c r="M1512" s="185"/>
    </row>
    <row r="1513" spans="2:13" s="179" customFormat="1" x14ac:dyDescent="0.2">
      <c r="B1513" s="180"/>
      <c r="M1513" s="185"/>
    </row>
    <row r="1514" spans="2:13" s="179" customFormat="1" x14ac:dyDescent="0.2">
      <c r="B1514" s="180"/>
      <c r="M1514" s="185"/>
    </row>
    <row r="1515" spans="2:13" s="179" customFormat="1" x14ac:dyDescent="0.2">
      <c r="B1515" s="180"/>
      <c r="M1515" s="185"/>
    </row>
    <row r="1516" spans="2:13" s="179" customFormat="1" x14ac:dyDescent="0.2">
      <c r="B1516" s="180"/>
      <c r="M1516" s="185"/>
    </row>
    <row r="1517" spans="2:13" s="179" customFormat="1" x14ac:dyDescent="0.2">
      <c r="B1517" s="180"/>
      <c r="M1517" s="185"/>
    </row>
    <row r="1518" spans="2:13" s="179" customFormat="1" x14ac:dyDescent="0.2">
      <c r="B1518" s="180"/>
      <c r="M1518" s="185"/>
    </row>
    <row r="1519" spans="2:13" s="179" customFormat="1" x14ac:dyDescent="0.2">
      <c r="B1519" s="180"/>
      <c r="M1519" s="185"/>
    </row>
    <row r="1520" spans="2:13" s="179" customFormat="1" x14ac:dyDescent="0.2">
      <c r="B1520" s="180"/>
      <c r="M1520" s="185"/>
    </row>
    <row r="1521" spans="2:13" s="179" customFormat="1" x14ac:dyDescent="0.2">
      <c r="B1521" s="180"/>
      <c r="M1521" s="185"/>
    </row>
    <row r="1522" spans="2:13" s="179" customFormat="1" x14ac:dyDescent="0.2">
      <c r="B1522" s="180"/>
      <c r="M1522" s="185"/>
    </row>
    <row r="1523" spans="2:13" s="179" customFormat="1" x14ac:dyDescent="0.2">
      <c r="B1523" s="180"/>
      <c r="M1523" s="185"/>
    </row>
    <row r="1524" spans="2:13" s="179" customFormat="1" x14ac:dyDescent="0.2">
      <c r="B1524" s="180"/>
      <c r="M1524" s="185"/>
    </row>
    <row r="1525" spans="2:13" s="179" customFormat="1" x14ac:dyDescent="0.2">
      <c r="B1525" s="180"/>
      <c r="M1525" s="185"/>
    </row>
    <row r="1526" spans="2:13" s="179" customFormat="1" x14ac:dyDescent="0.2">
      <c r="B1526" s="180"/>
      <c r="M1526" s="185"/>
    </row>
    <row r="1527" spans="2:13" s="179" customFormat="1" x14ac:dyDescent="0.2">
      <c r="B1527" s="180"/>
      <c r="M1527" s="185"/>
    </row>
    <row r="1528" spans="2:13" s="179" customFormat="1" x14ac:dyDescent="0.2">
      <c r="B1528" s="180"/>
      <c r="M1528" s="185"/>
    </row>
    <row r="1529" spans="2:13" s="179" customFormat="1" x14ac:dyDescent="0.2">
      <c r="B1529" s="180"/>
      <c r="M1529" s="185"/>
    </row>
    <row r="1530" spans="2:13" s="179" customFormat="1" x14ac:dyDescent="0.2">
      <c r="B1530" s="180"/>
      <c r="M1530" s="185"/>
    </row>
    <row r="1531" spans="2:13" s="179" customFormat="1" x14ac:dyDescent="0.2">
      <c r="B1531" s="180"/>
      <c r="M1531" s="185"/>
    </row>
    <row r="1532" spans="2:13" s="179" customFormat="1" x14ac:dyDescent="0.2">
      <c r="B1532" s="180"/>
      <c r="M1532" s="185"/>
    </row>
    <row r="1533" spans="2:13" s="179" customFormat="1" x14ac:dyDescent="0.2">
      <c r="B1533" s="180"/>
      <c r="M1533" s="185"/>
    </row>
    <row r="1534" spans="2:13" s="179" customFormat="1" x14ac:dyDescent="0.2">
      <c r="B1534" s="180"/>
      <c r="M1534" s="185"/>
    </row>
    <row r="1535" spans="2:13" s="179" customFormat="1" x14ac:dyDescent="0.2">
      <c r="B1535" s="180"/>
      <c r="M1535" s="185"/>
    </row>
    <row r="1536" spans="2:13" s="179" customFormat="1" x14ac:dyDescent="0.2">
      <c r="B1536" s="180"/>
      <c r="M1536" s="185"/>
    </row>
    <row r="1537" spans="2:13" s="179" customFormat="1" x14ac:dyDescent="0.2">
      <c r="B1537" s="180"/>
      <c r="M1537" s="185"/>
    </row>
    <row r="1538" spans="2:13" s="179" customFormat="1" x14ac:dyDescent="0.2">
      <c r="B1538" s="180"/>
      <c r="M1538" s="185"/>
    </row>
    <row r="1539" spans="2:13" s="179" customFormat="1" x14ac:dyDescent="0.2">
      <c r="B1539" s="180"/>
      <c r="M1539" s="185"/>
    </row>
    <row r="1540" spans="2:13" s="179" customFormat="1" x14ac:dyDescent="0.2">
      <c r="B1540" s="180"/>
      <c r="M1540" s="185"/>
    </row>
    <row r="1541" spans="2:13" s="179" customFormat="1" x14ac:dyDescent="0.2">
      <c r="B1541" s="180"/>
      <c r="M1541" s="185"/>
    </row>
    <row r="1542" spans="2:13" s="179" customFormat="1" x14ac:dyDescent="0.2">
      <c r="B1542" s="180"/>
      <c r="M1542" s="185"/>
    </row>
    <row r="1543" spans="2:13" s="179" customFormat="1" x14ac:dyDescent="0.2">
      <c r="B1543" s="180"/>
      <c r="M1543" s="185"/>
    </row>
    <row r="1544" spans="2:13" s="179" customFormat="1" x14ac:dyDescent="0.2">
      <c r="B1544" s="180"/>
      <c r="M1544" s="185"/>
    </row>
    <row r="1545" spans="2:13" s="179" customFormat="1" x14ac:dyDescent="0.2">
      <c r="B1545" s="180"/>
      <c r="M1545" s="185"/>
    </row>
    <row r="1546" spans="2:13" s="179" customFormat="1" x14ac:dyDescent="0.2">
      <c r="B1546" s="180"/>
      <c r="M1546" s="185"/>
    </row>
    <row r="1547" spans="2:13" s="179" customFormat="1" x14ac:dyDescent="0.2">
      <c r="B1547" s="180"/>
      <c r="M1547" s="185"/>
    </row>
    <row r="1548" spans="2:13" s="179" customFormat="1" x14ac:dyDescent="0.2">
      <c r="B1548" s="180"/>
      <c r="M1548" s="185"/>
    </row>
    <row r="1549" spans="2:13" s="179" customFormat="1" x14ac:dyDescent="0.2">
      <c r="B1549" s="180"/>
      <c r="M1549" s="185"/>
    </row>
    <row r="1550" spans="2:13" s="179" customFormat="1" x14ac:dyDescent="0.2">
      <c r="B1550" s="180"/>
      <c r="M1550" s="185"/>
    </row>
    <row r="1551" spans="2:13" s="179" customFormat="1" x14ac:dyDescent="0.2">
      <c r="B1551" s="180"/>
      <c r="M1551" s="185"/>
    </row>
    <row r="1552" spans="2:13" s="179" customFormat="1" x14ac:dyDescent="0.2">
      <c r="B1552" s="180"/>
      <c r="M1552" s="185"/>
    </row>
    <row r="1553" spans="2:13" s="179" customFormat="1" x14ac:dyDescent="0.2">
      <c r="B1553" s="180"/>
      <c r="M1553" s="185"/>
    </row>
    <row r="1554" spans="2:13" s="179" customFormat="1" x14ac:dyDescent="0.2">
      <c r="B1554" s="180"/>
      <c r="M1554" s="185"/>
    </row>
    <row r="1555" spans="2:13" s="179" customFormat="1" x14ac:dyDescent="0.2">
      <c r="B1555" s="180"/>
      <c r="M1555" s="185"/>
    </row>
    <row r="1556" spans="2:13" s="179" customFormat="1" x14ac:dyDescent="0.2">
      <c r="B1556" s="180"/>
      <c r="M1556" s="185"/>
    </row>
    <row r="1557" spans="2:13" s="179" customFormat="1" x14ac:dyDescent="0.2">
      <c r="B1557" s="180"/>
      <c r="M1557" s="185"/>
    </row>
    <row r="1558" spans="2:13" s="179" customFormat="1" x14ac:dyDescent="0.2">
      <c r="B1558" s="180"/>
      <c r="M1558" s="185"/>
    </row>
    <row r="1559" spans="2:13" s="179" customFormat="1" x14ac:dyDescent="0.2">
      <c r="B1559" s="180"/>
      <c r="M1559" s="185"/>
    </row>
    <row r="1560" spans="2:13" s="179" customFormat="1" x14ac:dyDescent="0.2">
      <c r="B1560" s="180"/>
      <c r="M1560" s="185"/>
    </row>
    <row r="1561" spans="2:13" s="179" customFormat="1" x14ac:dyDescent="0.2">
      <c r="B1561" s="180"/>
      <c r="M1561" s="185"/>
    </row>
    <row r="1562" spans="2:13" s="179" customFormat="1" x14ac:dyDescent="0.2">
      <c r="B1562" s="180"/>
      <c r="M1562" s="185"/>
    </row>
    <row r="1563" spans="2:13" s="179" customFormat="1" x14ac:dyDescent="0.2">
      <c r="B1563" s="180"/>
      <c r="M1563" s="185"/>
    </row>
    <row r="1564" spans="2:13" s="179" customFormat="1" x14ac:dyDescent="0.2">
      <c r="B1564" s="180"/>
      <c r="M1564" s="185"/>
    </row>
    <row r="1565" spans="2:13" s="179" customFormat="1" x14ac:dyDescent="0.2">
      <c r="B1565" s="180"/>
      <c r="M1565" s="185"/>
    </row>
    <row r="1566" spans="2:13" s="179" customFormat="1" x14ac:dyDescent="0.2">
      <c r="B1566" s="180"/>
      <c r="M1566" s="185"/>
    </row>
    <row r="1567" spans="2:13" s="179" customFormat="1" x14ac:dyDescent="0.2">
      <c r="B1567" s="180"/>
      <c r="M1567" s="185"/>
    </row>
    <row r="1568" spans="2:13" s="179" customFormat="1" x14ac:dyDescent="0.2">
      <c r="B1568" s="180"/>
      <c r="M1568" s="185"/>
    </row>
    <row r="1569" spans="2:13" s="179" customFormat="1" x14ac:dyDescent="0.2">
      <c r="B1569" s="180"/>
      <c r="M1569" s="185"/>
    </row>
    <row r="1570" spans="2:13" s="179" customFormat="1" x14ac:dyDescent="0.2">
      <c r="B1570" s="180"/>
      <c r="M1570" s="185"/>
    </row>
    <row r="1571" spans="2:13" s="179" customFormat="1" x14ac:dyDescent="0.2">
      <c r="B1571" s="180"/>
      <c r="M1571" s="185"/>
    </row>
    <row r="1572" spans="2:13" s="179" customFormat="1" x14ac:dyDescent="0.2">
      <c r="B1572" s="180"/>
      <c r="M1572" s="185"/>
    </row>
    <row r="1573" spans="2:13" s="179" customFormat="1" x14ac:dyDescent="0.2">
      <c r="B1573" s="180"/>
      <c r="M1573" s="185"/>
    </row>
    <row r="1574" spans="2:13" s="179" customFormat="1" x14ac:dyDescent="0.2">
      <c r="B1574" s="180"/>
      <c r="M1574" s="185"/>
    </row>
    <row r="1575" spans="2:13" s="179" customFormat="1" x14ac:dyDescent="0.2">
      <c r="B1575" s="180"/>
      <c r="M1575" s="185"/>
    </row>
    <row r="1576" spans="2:13" s="179" customFormat="1" x14ac:dyDescent="0.2">
      <c r="B1576" s="180"/>
      <c r="M1576" s="185"/>
    </row>
    <row r="1577" spans="2:13" s="179" customFormat="1" x14ac:dyDescent="0.2">
      <c r="B1577" s="180"/>
      <c r="M1577" s="185"/>
    </row>
    <row r="1578" spans="2:13" s="179" customFormat="1" x14ac:dyDescent="0.2">
      <c r="B1578" s="180"/>
      <c r="M1578" s="185"/>
    </row>
    <row r="1579" spans="2:13" s="179" customFormat="1" x14ac:dyDescent="0.2">
      <c r="B1579" s="180"/>
      <c r="M1579" s="185"/>
    </row>
    <row r="1580" spans="2:13" s="179" customFormat="1" x14ac:dyDescent="0.2">
      <c r="B1580" s="180"/>
      <c r="M1580" s="185"/>
    </row>
    <row r="1581" spans="2:13" s="179" customFormat="1" x14ac:dyDescent="0.2">
      <c r="B1581" s="180"/>
      <c r="M1581" s="185"/>
    </row>
    <row r="1582" spans="2:13" s="179" customFormat="1" x14ac:dyDescent="0.2">
      <c r="B1582" s="180"/>
      <c r="M1582" s="185"/>
    </row>
    <row r="1583" spans="2:13" s="179" customFormat="1" x14ac:dyDescent="0.2">
      <c r="B1583" s="180"/>
      <c r="M1583" s="185"/>
    </row>
    <row r="1584" spans="2:13" s="179" customFormat="1" x14ac:dyDescent="0.2">
      <c r="B1584" s="180"/>
      <c r="M1584" s="185"/>
    </row>
    <row r="1585" spans="2:13" s="179" customFormat="1" x14ac:dyDescent="0.2">
      <c r="B1585" s="180"/>
      <c r="M1585" s="185"/>
    </row>
    <row r="1586" spans="2:13" s="179" customFormat="1" x14ac:dyDescent="0.2">
      <c r="B1586" s="180"/>
      <c r="M1586" s="185"/>
    </row>
    <row r="1587" spans="2:13" s="179" customFormat="1" x14ac:dyDescent="0.2">
      <c r="B1587" s="180"/>
      <c r="M1587" s="185"/>
    </row>
    <row r="1588" spans="2:13" s="179" customFormat="1" x14ac:dyDescent="0.2">
      <c r="B1588" s="180"/>
      <c r="M1588" s="185"/>
    </row>
    <row r="1589" spans="2:13" s="179" customFormat="1" x14ac:dyDescent="0.2">
      <c r="B1589" s="180"/>
      <c r="M1589" s="185"/>
    </row>
    <row r="1590" spans="2:13" s="179" customFormat="1" x14ac:dyDescent="0.2">
      <c r="B1590" s="180"/>
      <c r="M1590" s="185"/>
    </row>
    <row r="1591" spans="2:13" s="179" customFormat="1" x14ac:dyDescent="0.2">
      <c r="B1591" s="180"/>
      <c r="M1591" s="185"/>
    </row>
    <row r="1592" spans="2:13" s="179" customFormat="1" x14ac:dyDescent="0.2">
      <c r="B1592" s="180"/>
      <c r="M1592" s="185"/>
    </row>
    <row r="1593" spans="2:13" s="179" customFormat="1" x14ac:dyDescent="0.2">
      <c r="B1593" s="180"/>
      <c r="M1593" s="185"/>
    </row>
    <row r="1594" spans="2:13" s="179" customFormat="1" x14ac:dyDescent="0.2">
      <c r="B1594" s="180"/>
      <c r="M1594" s="185"/>
    </row>
    <row r="1595" spans="2:13" s="179" customFormat="1" x14ac:dyDescent="0.2">
      <c r="B1595" s="180"/>
      <c r="M1595" s="185"/>
    </row>
    <row r="1596" spans="2:13" s="179" customFormat="1" x14ac:dyDescent="0.2">
      <c r="B1596" s="180"/>
      <c r="M1596" s="185"/>
    </row>
    <row r="1597" spans="2:13" s="179" customFormat="1" x14ac:dyDescent="0.2">
      <c r="B1597" s="180"/>
      <c r="M1597" s="185"/>
    </row>
    <row r="1598" spans="2:13" s="179" customFormat="1" x14ac:dyDescent="0.2">
      <c r="B1598" s="180"/>
      <c r="M1598" s="185"/>
    </row>
    <row r="1599" spans="2:13" s="179" customFormat="1" x14ac:dyDescent="0.2">
      <c r="B1599" s="180"/>
      <c r="M1599" s="185"/>
    </row>
    <row r="1600" spans="2:13" s="179" customFormat="1" x14ac:dyDescent="0.2">
      <c r="B1600" s="180"/>
      <c r="M1600" s="185"/>
    </row>
  </sheetData>
  <sheetCalcPr fullCalcOnLoad="1"/>
  <sheetProtection password="CAB3" sheet="1" selectLockedCells="1"/>
  <autoFilter ref="B10:L131"/>
  <mergeCells count="215">
    <mergeCell ref="B11:B13"/>
    <mergeCell ref="B17:B19"/>
    <mergeCell ref="D21:G22"/>
    <mergeCell ref="D24:G25"/>
    <mergeCell ref="C23:C25"/>
    <mergeCell ref="E9:E10"/>
    <mergeCell ref="G9:G10"/>
    <mergeCell ref="B7:B9"/>
    <mergeCell ref="D9:D10"/>
    <mergeCell ref="D27:G28"/>
    <mergeCell ref="D30:G31"/>
    <mergeCell ref="B4:C4"/>
    <mergeCell ref="F9:F10"/>
    <mergeCell ref="D12:G13"/>
    <mergeCell ref="D15:G16"/>
    <mergeCell ref="B14:B16"/>
    <mergeCell ref="D18:G19"/>
    <mergeCell ref="B20:B22"/>
    <mergeCell ref="B23:B25"/>
    <mergeCell ref="M119:M121"/>
    <mergeCell ref="M122:M124"/>
    <mergeCell ref="D33:G34"/>
    <mergeCell ref="D36:G37"/>
    <mergeCell ref="D39:G40"/>
    <mergeCell ref="D42:G43"/>
    <mergeCell ref="D45:G46"/>
    <mergeCell ref="D48:G49"/>
    <mergeCell ref="D51:G52"/>
    <mergeCell ref="D54:G55"/>
    <mergeCell ref="N119:N121"/>
    <mergeCell ref="N122:N124"/>
    <mergeCell ref="D105:G106"/>
    <mergeCell ref="D108:G109"/>
    <mergeCell ref="D111:G112"/>
    <mergeCell ref="D114:G115"/>
    <mergeCell ref="N113:N115"/>
    <mergeCell ref="N116:N118"/>
    <mergeCell ref="N110:N112"/>
    <mergeCell ref="M110:M112"/>
    <mergeCell ref="N125:N127"/>
    <mergeCell ref="N128:N130"/>
    <mergeCell ref="D126:G127"/>
    <mergeCell ref="D129:G130"/>
    <mergeCell ref="M125:M127"/>
    <mergeCell ref="M128:M130"/>
    <mergeCell ref="N53:N55"/>
    <mergeCell ref="N56:N58"/>
    <mergeCell ref="N89:N91"/>
    <mergeCell ref="N92:N94"/>
    <mergeCell ref="N95:N97"/>
    <mergeCell ref="N98:N100"/>
    <mergeCell ref="N71:N73"/>
    <mergeCell ref="N74:N76"/>
    <mergeCell ref="N77:N79"/>
    <mergeCell ref="N59:N61"/>
    <mergeCell ref="M47:M49"/>
    <mergeCell ref="M50:M52"/>
    <mergeCell ref="M95:M97"/>
    <mergeCell ref="M98:M100"/>
    <mergeCell ref="M89:M91"/>
    <mergeCell ref="M92:M94"/>
    <mergeCell ref="M53:M55"/>
    <mergeCell ref="M56:M58"/>
    <mergeCell ref="M86:M88"/>
    <mergeCell ref="N62:N64"/>
    <mergeCell ref="N65:N67"/>
    <mergeCell ref="N68:N70"/>
    <mergeCell ref="M107:M109"/>
    <mergeCell ref="N107:N109"/>
    <mergeCell ref="N80:N82"/>
    <mergeCell ref="N101:N103"/>
    <mergeCell ref="N104:N106"/>
    <mergeCell ref="N83:N85"/>
    <mergeCell ref="N86:N88"/>
    <mergeCell ref="N32:N34"/>
    <mergeCell ref="N47:N49"/>
    <mergeCell ref="N50:N52"/>
    <mergeCell ref="M113:M115"/>
    <mergeCell ref="M116:M118"/>
    <mergeCell ref="M65:M67"/>
    <mergeCell ref="M68:M70"/>
    <mergeCell ref="M101:M103"/>
    <mergeCell ref="M104:M106"/>
    <mergeCell ref="M83:M85"/>
    <mergeCell ref="M38:M40"/>
    <mergeCell ref="M41:M43"/>
    <mergeCell ref="M44:M46"/>
    <mergeCell ref="N11:N13"/>
    <mergeCell ref="N14:N16"/>
    <mergeCell ref="N17:N19"/>
    <mergeCell ref="N20:N22"/>
    <mergeCell ref="N41:N43"/>
    <mergeCell ref="N44:N46"/>
    <mergeCell ref="N29:N31"/>
    <mergeCell ref="D120:G121"/>
    <mergeCell ref="N23:N25"/>
    <mergeCell ref="N26:N28"/>
    <mergeCell ref="N35:N37"/>
    <mergeCell ref="N38:N40"/>
    <mergeCell ref="M71:M73"/>
    <mergeCell ref="M74:M76"/>
    <mergeCell ref="M29:M31"/>
    <mergeCell ref="M32:M34"/>
    <mergeCell ref="M35:M37"/>
    <mergeCell ref="B116:B118"/>
    <mergeCell ref="M23:M25"/>
    <mergeCell ref="M26:M28"/>
    <mergeCell ref="B125:B127"/>
    <mergeCell ref="B128:B130"/>
    <mergeCell ref="M59:M61"/>
    <mergeCell ref="M62:M64"/>
    <mergeCell ref="M77:M79"/>
    <mergeCell ref="M80:M82"/>
    <mergeCell ref="D117:G118"/>
    <mergeCell ref="C98:C100"/>
    <mergeCell ref="D123:G124"/>
    <mergeCell ref="D93:G94"/>
    <mergeCell ref="B119:B121"/>
    <mergeCell ref="B122:B124"/>
    <mergeCell ref="D96:G97"/>
    <mergeCell ref="D99:G100"/>
    <mergeCell ref="D102:G103"/>
    <mergeCell ref="B110:B112"/>
    <mergeCell ref="B113:B115"/>
    <mergeCell ref="B107:B109"/>
    <mergeCell ref="B89:B91"/>
    <mergeCell ref="B92:B94"/>
    <mergeCell ref="B95:B97"/>
    <mergeCell ref="B98:B100"/>
    <mergeCell ref="B101:B103"/>
    <mergeCell ref="B104:B106"/>
    <mergeCell ref="D57:G58"/>
    <mergeCell ref="D81:G82"/>
    <mergeCell ref="D84:G85"/>
    <mergeCell ref="D87:G88"/>
    <mergeCell ref="D60:G61"/>
    <mergeCell ref="D63:G64"/>
    <mergeCell ref="D66:G67"/>
    <mergeCell ref="D90:G91"/>
    <mergeCell ref="D69:G70"/>
    <mergeCell ref="D72:G73"/>
    <mergeCell ref="D75:G76"/>
    <mergeCell ref="D78:G79"/>
    <mergeCell ref="C83:C85"/>
    <mergeCell ref="C86:C88"/>
    <mergeCell ref="C89:C91"/>
    <mergeCell ref="B77:B79"/>
    <mergeCell ref="B53:B55"/>
    <mergeCell ref="B56:B58"/>
    <mergeCell ref="B59:B61"/>
    <mergeCell ref="B62:B64"/>
    <mergeCell ref="M11:M13"/>
    <mergeCell ref="M14:M16"/>
    <mergeCell ref="M17:M19"/>
    <mergeCell ref="M20:M22"/>
    <mergeCell ref="B68:B70"/>
    <mergeCell ref="C128:C130"/>
    <mergeCell ref="C101:C103"/>
    <mergeCell ref="C104:C106"/>
    <mergeCell ref="C113:C115"/>
    <mergeCell ref="C116:C118"/>
    <mergeCell ref="C125:C127"/>
    <mergeCell ref="C110:C112"/>
    <mergeCell ref="C119:C121"/>
    <mergeCell ref="C122:C124"/>
    <mergeCell ref="C92:C94"/>
    <mergeCell ref="C74:C76"/>
    <mergeCell ref="C95:C97"/>
    <mergeCell ref="B35:B37"/>
    <mergeCell ref="B38:B40"/>
    <mergeCell ref="B41:B43"/>
    <mergeCell ref="C56:C58"/>
    <mergeCell ref="C65:C67"/>
    <mergeCell ref="C68:C70"/>
    <mergeCell ref="C71:C73"/>
    <mergeCell ref="B32:B34"/>
    <mergeCell ref="B83:B85"/>
    <mergeCell ref="B86:B88"/>
    <mergeCell ref="B71:B73"/>
    <mergeCell ref="B80:B82"/>
    <mergeCell ref="B74:B76"/>
    <mergeCell ref="B65:B67"/>
    <mergeCell ref="B47:B49"/>
    <mergeCell ref="B50:B52"/>
    <mergeCell ref="B44:B46"/>
    <mergeCell ref="B26:B28"/>
    <mergeCell ref="B29:B31"/>
    <mergeCell ref="C26:C28"/>
    <mergeCell ref="C107:C109"/>
    <mergeCell ref="C35:C37"/>
    <mergeCell ref="C38:C40"/>
    <mergeCell ref="C77:C79"/>
    <mergeCell ref="C80:C82"/>
    <mergeCell ref="C47:C49"/>
    <mergeCell ref="C50:C52"/>
    <mergeCell ref="C53:C55"/>
    <mergeCell ref="J2:L3"/>
    <mergeCell ref="C59:C61"/>
    <mergeCell ref="C62:C64"/>
    <mergeCell ref="C41:C43"/>
    <mergeCell ref="C44:C46"/>
    <mergeCell ref="C11:C13"/>
    <mergeCell ref="C14:C16"/>
    <mergeCell ref="C17:C19"/>
    <mergeCell ref="C20:C22"/>
    <mergeCell ref="I2:I3"/>
    <mergeCell ref="C29:C31"/>
    <mergeCell ref="C32:C34"/>
    <mergeCell ref="O1:P1"/>
    <mergeCell ref="I7:J7"/>
    <mergeCell ref="K7:L7"/>
    <mergeCell ref="O2:P2"/>
    <mergeCell ref="I6:J6"/>
    <mergeCell ref="K6:L6"/>
    <mergeCell ref="O3:P3"/>
  </mergeCells>
  <phoneticPr fontId="18" type="noConversion"/>
  <dataValidations count="4">
    <dataValidation type="list" allowBlank="1" showInputMessage="1" showErrorMessage="1" sqref="D11 D128 D125 D122 D119 D116 D113 D110 D107 D104 D101 D98 D95 D92 D89 D86 D83 D80 D77 D74 D71 D68 D65 D62 D59 D56 D53 D50 D47 D44 D41 D38 D35 D32 D29 D26 D23 D20 D17 D14">
      <formula1>$P$11:$P$13</formula1>
    </dataValidation>
    <dataValidation type="list" allowBlank="1" showInputMessage="1" showErrorMessage="1" sqref="E11 E128 E125 E122 E119 E116 E113 E110 E107 E104 E101 E98 E95 E92 E89 E86 E83 E80 E77 E74 E71 E68 E65 E62 E59 E56 E53 E50 E47 E44 E41 E38 E35 E32 E29 E26 E23 E20 E17 E14">
      <formula1>$P$14:$P$23</formula1>
    </dataValidation>
    <dataValidation type="list" allowBlank="1" showInputMessage="1" showErrorMessage="1" sqref="F11 F128 F125 F122 F119 F116 F113 F110 F107 F104 F101 F98 F95 F92 F89 F86 F83 F80 F77 F74 F71 F68 F65 F62 F59 F56 F53 F50 F47 F44 F41 F38 F35 F32 F29 F14 F23 F20 F17 F26">
      <formula1>$P$24:$P$35</formula1>
    </dataValidation>
    <dataValidation type="list" allowBlank="1" showInputMessage="1" showErrorMessage="1" sqref="G11 G128 G125 G122 G119 G116 G113 G110 G107 G104 G101 G98 G95 G92 G89 G86 G83 G80 G77 G74 G71 G68 G65 G62 G59 G56 G53 G50 G47 G44 G41 G38 G35 G32 G29 G26 G23 G20 G17 G14">
      <formula1>$P$36:$P$38</formula1>
    </dataValidation>
  </dataValidations>
  <hyperlinks>
    <hyperlink ref="J2:L3" location="'Matrix 1'!A1" display="Matrix 1'!A1"/>
  </hyperlinks>
  <printOptions horizontalCentered="1"/>
  <pageMargins left="0.78740157480314965" right="0.78740157480314965" top="0.98425196850393704" bottom="0.98425196850393704" header="0.51181102362204722" footer="0.51181102362204722"/>
  <pageSetup paperSize="9" scale="92" fitToHeight="20" orientation="landscape" r:id="rId1"/>
  <headerFooter alignWithMargins="0">
    <oddHeader>&amp;C&amp;A</oddHeader>
    <oddFooter>&amp;L&amp;F&amp;C&amp;D &amp;T&amp;RSeite &amp;P von &amp;N</oddFooter>
  </headerFooter>
  <rowBreaks count="8" manualBreakCount="8">
    <brk id="22" max="16383" man="1"/>
    <brk id="37" max="16383" man="1"/>
    <brk id="52" max="16383" man="1"/>
    <brk id="67" max="16383" man="1"/>
    <brk id="82" max="16383" man="1"/>
    <brk id="97" max="16383" man="1"/>
    <brk id="112" max="16383" man="1"/>
    <brk id="12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90" zoomScaleNormal="105" zoomScaleSheetLayoutView="75" workbookViewId="0">
      <pane xSplit="12" ySplit="15" topLeftCell="M16" activePane="bottomRight" state="frozen"/>
      <selection activeCell="C1" sqref="C1:C4"/>
      <selection pane="topRight" activeCell="C1" sqref="C1:C4"/>
      <selection pane="bottomLeft" activeCell="C1" sqref="C1:C4"/>
      <selection pane="bottomRight" activeCell="H1" sqref="H1:K1"/>
    </sheetView>
  </sheetViews>
  <sheetFormatPr baseColWidth="10" defaultRowHeight="12.75" x14ac:dyDescent="0.2"/>
  <cols>
    <col min="1" max="1" width="24" style="172" customWidth="1"/>
    <col min="2" max="2" width="9.7109375" style="172" customWidth="1"/>
    <col min="3" max="4" width="20.7109375" style="172" customWidth="1"/>
    <col min="5" max="7" width="10.7109375" style="172" customWidth="1"/>
    <col min="8" max="9" width="5.7109375" style="172" customWidth="1"/>
    <col min="10" max="11" width="10.7109375" style="172" customWidth="1"/>
    <col min="12" max="12" width="20.7109375" style="172" hidden="1" customWidth="1"/>
    <col min="13" max="16384" width="11.42578125" style="172"/>
  </cols>
  <sheetData>
    <row r="1" spans="1:12" ht="26.25" thickBot="1" x14ac:dyDescent="0.25">
      <c r="A1" s="241" t="s">
        <v>143</v>
      </c>
      <c r="B1" s="157"/>
      <c r="C1" s="158"/>
      <c r="D1" s="158"/>
      <c r="E1" s="158"/>
      <c r="F1" s="158"/>
      <c r="G1" s="187" t="s">
        <v>192</v>
      </c>
      <c r="H1" s="378" t="s">
        <v>190</v>
      </c>
      <c r="I1" s="379"/>
      <c r="J1" s="379"/>
      <c r="K1" s="380"/>
      <c r="L1" s="158"/>
    </row>
    <row r="2" spans="1:12" s="262" customFormat="1" ht="10.5" customHeight="1" x14ac:dyDescent="0.2">
      <c r="A2" s="381" t="s">
        <v>194</v>
      </c>
      <c r="B2" s="382"/>
      <c r="C2" s="385" t="str">
        <f>IF('Aufbau der Hochschuleinrichtung'!C1="","",'Aufbau der Hochschuleinrichtung'!C1)</f>
        <v>Institut für       /  99</v>
      </c>
      <c r="D2" s="386"/>
      <c r="E2" s="260"/>
      <c r="F2" s="260"/>
      <c r="G2" s="261"/>
      <c r="H2" s="260"/>
      <c r="I2" s="260"/>
      <c r="J2" s="260"/>
      <c r="K2" s="260"/>
      <c r="L2" s="260"/>
    </row>
    <row r="3" spans="1:12" ht="10.5" customHeight="1" x14ac:dyDescent="0.2">
      <c r="A3" s="383" t="s">
        <v>188</v>
      </c>
      <c r="B3" s="384"/>
      <c r="C3" s="400" t="str">
        <f>IF('Aufbau der Hochschuleinrichtung'!C2="","",'Aufbau der Hochschuleinrichtung'!C2)</f>
        <v>Feinmechanik/KG/Gebäude 123</v>
      </c>
      <c r="D3" s="401"/>
      <c r="E3" s="158"/>
      <c r="F3" s="158"/>
      <c r="G3" s="258"/>
      <c r="H3" s="158"/>
      <c r="I3" s="158"/>
      <c r="J3" s="158"/>
      <c r="K3" s="158"/>
      <c r="L3" s="158"/>
    </row>
    <row r="4" spans="1:12" ht="10.5" customHeight="1" x14ac:dyDescent="0.2">
      <c r="A4" s="383" t="s">
        <v>187</v>
      </c>
      <c r="B4" s="384"/>
      <c r="C4" s="402">
        <f>IF('Aufbau der Hochschuleinrichtung'!C3="","",'Aufbau der Hochschuleinrichtung'!C3)</f>
        <v>41295</v>
      </c>
      <c r="D4" s="401"/>
      <c r="E4" s="158"/>
      <c r="F4" s="158"/>
      <c r="G4" s="258"/>
      <c r="H4" s="158"/>
      <c r="I4" s="158"/>
      <c r="J4" s="158"/>
      <c r="K4" s="158"/>
      <c r="L4" s="158"/>
    </row>
    <row r="5" spans="1:12" ht="10.5" customHeight="1" thickBot="1" x14ac:dyDescent="0.25">
      <c r="A5" s="403" t="s">
        <v>197</v>
      </c>
      <c r="B5" s="404"/>
      <c r="C5" s="405" t="str">
        <f>IF('Aufbau der Hochschuleinrichtung'!C4="","",'Aufbau der Hochschuleinrichtung'!C4)</f>
        <v>Herr Mustermann Feinmechnikermeister</v>
      </c>
      <c r="D5" s="406"/>
      <c r="E5" s="158"/>
      <c r="F5" s="158"/>
      <c r="G5" s="258"/>
      <c r="H5" s="158"/>
      <c r="I5" s="158"/>
      <c r="J5" s="158"/>
      <c r="K5" s="158"/>
      <c r="L5" s="158"/>
    </row>
    <row r="6" spans="1:12" ht="10.5" customHeight="1" x14ac:dyDescent="0.2">
      <c r="A6" s="259"/>
      <c r="B6" s="157"/>
      <c r="C6" s="158"/>
      <c r="D6" s="158"/>
      <c r="E6" s="158"/>
      <c r="F6" s="158"/>
      <c r="G6" s="258"/>
      <c r="H6" s="158"/>
      <c r="I6" s="158"/>
      <c r="J6" s="158"/>
      <c r="K6" s="158"/>
      <c r="L6" s="158"/>
    </row>
    <row r="7" spans="1:12" ht="20.25" customHeight="1" x14ac:dyDescent="0.3">
      <c r="A7" s="387" t="s">
        <v>140</v>
      </c>
      <c r="B7" s="388"/>
      <c r="C7" s="389"/>
      <c r="D7" s="390"/>
      <c r="E7" s="390"/>
      <c r="F7" s="390"/>
      <c r="G7" s="390"/>
      <c r="H7" s="390"/>
      <c r="I7" s="390"/>
      <c r="J7" s="390"/>
      <c r="K7" s="390"/>
      <c r="L7" s="390"/>
    </row>
    <row r="8" spans="1:12" ht="80.099999999999994" customHeight="1" x14ac:dyDescent="0.2">
      <c r="A8" s="159" t="s">
        <v>183</v>
      </c>
      <c r="B8" s="160">
        <v>5</v>
      </c>
      <c r="C8" s="171" t="str">
        <f>Auswertung!M91</f>
        <v/>
      </c>
      <c r="D8" s="171" t="str">
        <f>Auswertung!R91</f>
        <v/>
      </c>
      <c r="E8" s="374" t="str">
        <f>Auswertung!V91</f>
        <v/>
      </c>
      <c r="F8" s="375"/>
      <c r="G8" s="391" t="str">
        <f>Auswertung!Y91</f>
        <v/>
      </c>
      <c r="H8" s="392"/>
      <c r="I8" s="393"/>
      <c r="J8" s="377" t="str">
        <f>Auswertung!AA91</f>
        <v/>
      </c>
      <c r="K8" s="377"/>
      <c r="L8" s="158"/>
    </row>
    <row r="9" spans="1:12" ht="80.099999999999994" customHeight="1" x14ac:dyDescent="0.2">
      <c r="A9" s="159" t="s">
        <v>123</v>
      </c>
      <c r="B9" s="160">
        <v>4</v>
      </c>
      <c r="C9" s="174" t="str">
        <f>Auswertung!I91</f>
        <v>, 7.1, 8.4</v>
      </c>
      <c r="D9" s="171" t="str">
        <f>Auswertung!N91</f>
        <v/>
      </c>
      <c r="E9" s="374" t="str">
        <f>Auswertung!S91</f>
        <v/>
      </c>
      <c r="F9" s="375"/>
      <c r="G9" s="374" t="str">
        <f>Auswertung!W91</f>
        <v/>
      </c>
      <c r="H9" s="376"/>
      <c r="I9" s="375"/>
      <c r="J9" s="377" t="str">
        <f>Auswertung!Z91</f>
        <v/>
      </c>
      <c r="K9" s="377"/>
      <c r="L9" s="158"/>
    </row>
    <row r="10" spans="1:12" ht="80.099999999999994" customHeight="1" x14ac:dyDescent="0.2">
      <c r="A10" s="159" t="s">
        <v>122</v>
      </c>
      <c r="B10" s="160">
        <v>3</v>
      </c>
      <c r="C10" s="174" t="str">
        <f>Auswertung!F91</f>
        <v>, 2.2, 6.1, 6.2, 6.4, 8.2, 8.7</v>
      </c>
      <c r="D10" s="174" t="str">
        <f>Auswertung!J91</f>
        <v>, 1.2</v>
      </c>
      <c r="E10" s="374" t="str">
        <f>Auswertung!O91</f>
        <v/>
      </c>
      <c r="F10" s="375"/>
      <c r="G10" s="374" t="str">
        <f>Auswertung!T91</f>
        <v/>
      </c>
      <c r="H10" s="376"/>
      <c r="I10" s="375"/>
      <c r="J10" s="374" t="str">
        <f>Auswertung!X91</f>
        <v/>
      </c>
      <c r="K10" s="375"/>
      <c r="L10" s="158"/>
    </row>
    <row r="11" spans="1:12" ht="80.099999999999994" customHeight="1" x14ac:dyDescent="0.2">
      <c r="A11" s="159" t="s">
        <v>121</v>
      </c>
      <c r="B11" s="160">
        <v>2</v>
      </c>
      <c r="C11" s="173" t="str">
        <f>Auswertung!D91</f>
        <v>, 1.4, 2.1, 4.1, 4.3, 5.1, 5.4</v>
      </c>
      <c r="D11" s="174" t="str">
        <f>Auswertung!G91</f>
        <v>, 1.1, 8.1</v>
      </c>
      <c r="E11" s="372" t="str">
        <f>Auswertung!K91</f>
        <v/>
      </c>
      <c r="F11" s="373"/>
      <c r="G11" s="374" t="str">
        <f>Auswertung!P91</f>
        <v/>
      </c>
      <c r="H11" s="376"/>
      <c r="I11" s="375"/>
      <c r="J11" s="374" t="str">
        <f>Auswertung!U91</f>
        <v/>
      </c>
      <c r="K11" s="375"/>
      <c r="L11" s="158"/>
    </row>
    <row r="12" spans="1:12" ht="80.099999999999994" customHeight="1" x14ac:dyDescent="0.2">
      <c r="A12" s="159" t="s">
        <v>120</v>
      </c>
      <c r="B12" s="160">
        <v>1</v>
      </c>
      <c r="C12" s="173" t="str">
        <f>Auswertung!C91</f>
        <v/>
      </c>
      <c r="D12" s="173" t="str">
        <f>Auswertung!E91</f>
        <v>, 4.2</v>
      </c>
      <c r="E12" s="372" t="str">
        <f>Auswertung!H91</f>
        <v/>
      </c>
      <c r="F12" s="373"/>
      <c r="G12" s="372" t="str">
        <f>Auswertung!L91</f>
        <v/>
      </c>
      <c r="H12" s="399"/>
      <c r="I12" s="373"/>
      <c r="J12" s="374" t="str">
        <f>Auswertung!Q91</f>
        <v/>
      </c>
      <c r="K12" s="375"/>
      <c r="L12" s="158"/>
    </row>
    <row r="13" spans="1:12" ht="20.25" customHeight="1" x14ac:dyDescent="0.2">
      <c r="A13" s="163"/>
      <c r="B13" s="163"/>
      <c r="C13" s="164">
        <v>1</v>
      </c>
      <c r="D13" s="165">
        <v>2</v>
      </c>
      <c r="E13" s="395">
        <v>3</v>
      </c>
      <c r="F13" s="396"/>
      <c r="G13" s="175">
        <v>4</v>
      </c>
      <c r="H13" s="176"/>
      <c r="I13" s="177"/>
      <c r="J13" s="395">
        <v>5</v>
      </c>
      <c r="K13" s="396"/>
      <c r="L13" s="166"/>
    </row>
    <row r="14" spans="1:12" ht="108" customHeight="1" x14ac:dyDescent="0.2">
      <c r="A14" s="167"/>
      <c r="B14" s="167"/>
      <c r="C14" s="168" t="s">
        <v>116</v>
      </c>
      <c r="D14" s="169" t="s">
        <v>117</v>
      </c>
      <c r="E14" s="397" t="s">
        <v>118</v>
      </c>
      <c r="F14" s="398"/>
      <c r="G14" s="168" t="s">
        <v>119</v>
      </c>
      <c r="H14" s="178"/>
      <c r="I14" s="169"/>
      <c r="J14" s="397" t="s">
        <v>115</v>
      </c>
      <c r="K14" s="398"/>
      <c r="L14" s="166"/>
    </row>
    <row r="15" spans="1:12" ht="20.25" x14ac:dyDescent="0.3">
      <c r="A15" s="109"/>
      <c r="B15" s="109"/>
      <c r="C15" s="387" t="s">
        <v>142</v>
      </c>
      <c r="D15" s="394"/>
      <c r="E15" s="394"/>
      <c r="F15" s="394"/>
      <c r="G15" s="394"/>
      <c r="H15" s="394"/>
      <c r="I15" s="394"/>
      <c r="J15" s="394"/>
      <c r="K15" s="388"/>
      <c r="L15" s="170"/>
    </row>
    <row r="16" spans="1:12" ht="20.25" x14ac:dyDescent="0.3">
      <c r="A16" s="109"/>
      <c r="B16" s="109"/>
      <c r="C16" s="110"/>
      <c r="D16" s="110"/>
      <c r="E16" s="110"/>
      <c r="F16" s="110"/>
      <c r="G16" s="110"/>
      <c r="H16" s="110"/>
      <c r="I16" s="110"/>
      <c r="J16" s="110"/>
      <c r="K16" s="110"/>
      <c r="L16" s="111"/>
    </row>
    <row r="18" spans="1:12" ht="10.5" customHeight="1" x14ac:dyDescent="0.2"/>
    <row r="19" spans="1:12" ht="20.25" customHeight="1" x14ac:dyDescent="0.2"/>
    <row r="20" spans="1:12" ht="80.099999999999994" customHeight="1" x14ac:dyDescent="0.2"/>
    <row r="21" spans="1:12" ht="80.099999999999994" customHeight="1" x14ac:dyDescent="0.2"/>
    <row r="22" spans="1:12" ht="80.099999999999994" customHeight="1" x14ac:dyDescent="0.2"/>
    <row r="23" spans="1:12" ht="80.099999999999994" customHeight="1" x14ac:dyDescent="0.2"/>
    <row r="24" spans="1:12" ht="80.099999999999994" customHeight="1" x14ac:dyDescent="0.2"/>
    <row r="25" spans="1:12" ht="20.25" customHeight="1" x14ac:dyDescent="0.2"/>
    <row r="26" spans="1:12" ht="108" customHeight="1" x14ac:dyDescent="0.2"/>
    <row r="28" spans="1:12" ht="25.5" x14ac:dyDescent="0.2">
      <c r="A28" s="156"/>
      <c r="B28" s="157"/>
      <c r="C28" s="158"/>
      <c r="D28" s="158"/>
      <c r="E28" s="158"/>
      <c r="F28" s="158"/>
      <c r="G28" s="158"/>
      <c r="H28" s="158"/>
      <c r="I28" s="158"/>
      <c r="J28" s="158"/>
      <c r="K28" s="158"/>
      <c r="L28" s="158"/>
    </row>
  </sheetData>
  <sheetProtection password="CAB3" sheet="1" selectLockedCells="1"/>
  <mergeCells count="31">
    <mergeCell ref="C3:D3"/>
    <mergeCell ref="C4:D4"/>
    <mergeCell ref="A5:B5"/>
    <mergeCell ref="E10:F10"/>
    <mergeCell ref="C5:D5"/>
    <mergeCell ref="J8:K8"/>
    <mergeCell ref="C15:K15"/>
    <mergeCell ref="E13:F13"/>
    <mergeCell ref="J13:K13"/>
    <mergeCell ref="E14:F14"/>
    <mergeCell ref="J14:K14"/>
    <mergeCell ref="E12:F12"/>
    <mergeCell ref="J12:K12"/>
    <mergeCell ref="G12:I12"/>
    <mergeCell ref="H1:K1"/>
    <mergeCell ref="A2:B2"/>
    <mergeCell ref="A3:B3"/>
    <mergeCell ref="A4:B4"/>
    <mergeCell ref="C2:D2"/>
    <mergeCell ref="G10:I10"/>
    <mergeCell ref="A7:B7"/>
    <mergeCell ref="C7:L7"/>
    <mergeCell ref="E8:F8"/>
    <mergeCell ref="G8:I8"/>
    <mergeCell ref="E11:F11"/>
    <mergeCell ref="E9:F9"/>
    <mergeCell ref="G9:I9"/>
    <mergeCell ref="J9:K9"/>
    <mergeCell ref="G11:I11"/>
    <mergeCell ref="J11:K11"/>
    <mergeCell ref="J10:K10"/>
  </mergeCells>
  <phoneticPr fontId="26" type="noConversion"/>
  <conditionalFormatting sqref="C11 C12:D12">
    <cfRule type="expression" dxfId="17" priority="94" stopIfTrue="1">
      <formula>#REF!=M23</formula>
    </cfRule>
  </conditionalFormatting>
  <conditionalFormatting sqref="C9:C10 D10:D11 E11:E12 G12">
    <cfRule type="expression" dxfId="16" priority="95" stopIfTrue="1">
      <formula>#REF!=M21</formula>
    </cfRule>
  </conditionalFormatting>
  <conditionalFormatting sqref="I8">
    <cfRule type="expression" dxfId="15" priority="97" stopIfTrue="1">
      <formula>#REF!=#REF!</formula>
    </cfRule>
  </conditionalFormatting>
  <conditionalFormatting sqref="J8:J9">
    <cfRule type="expression" dxfId="14" priority="98" stopIfTrue="1">
      <formula>#REF!=#REF!</formula>
    </cfRule>
  </conditionalFormatting>
  <conditionalFormatting sqref="G8:H8">
    <cfRule type="expression" dxfId="13" priority="99" stopIfTrue="1">
      <formula>#REF!=#REF!</formula>
    </cfRule>
  </conditionalFormatting>
  <conditionalFormatting sqref="C2:C5">
    <cfRule type="cellIs" dxfId="12" priority="1" stopIfTrue="1" operator="equal">
      <formula>0</formula>
    </cfRule>
  </conditionalFormatting>
  <hyperlinks>
    <hyperlink ref="H1:K1" location="Maßnahmen!A1" display="Maßnahmen!A1"/>
  </hyperlinks>
  <pageMargins left="0.70866141732283472" right="0.70866141732283472" top="0.78740157480314965" bottom="0.78740157480314965" header="0.31496062992125984" footer="0.31496062992125984"/>
  <pageSetup paperSize="9" scale="75" orientation="landscape" horizontalDpi="1200" verticalDpi="1200" r:id="rId1"/>
  <headerFooter>
    <oddHeader>&amp;CRisikomatrix</oddHeader>
    <oddFooter>&amp;L&amp;F&amp;C&amp;D &amp;T</oddFooter>
  </headerFooter>
  <rowBreaks count="1" manualBreakCount="1">
    <brk id="1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1:L36"/>
  <sheetViews>
    <sheetView zoomScale="105" zoomScaleNormal="105" zoomScaleSheetLayoutView="75" workbookViewId="0">
      <selection sqref="A1:L23"/>
    </sheetView>
  </sheetViews>
  <sheetFormatPr baseColWidth="10" defaultRowHeight="12.75" x14ac:dyDescent="0.2"/>
  <cols>
    <col min="1" max="1" width="25.42578125" customWidth="1"/>
    <col min="2" max="2" width="9.7109375" customWidth="1"/>
    <col min="3" max="4" width="20.7109375" customWidth="1"/>
    <col min="5" max="7" width="10.7109375" customWidth="1"/>
    <col min="8" max="9" width="5.7109375" customWidth="1"/>
    <col min="10" max="11" width="10.7109375" customWidth="1"/>
    <col min="12" max="12" width="20.7109375" hidden="1" customWidth="1"/>
  </cols>
  <sheetData>
    <row r="1" spans="1:12" ht="25.5" x14ac:dyDescent="0.2">
      <c r="A1" s="156" t="s">
        <v>143</v>
      </c>
      <c r="B1" s="157"/>
      <c r="C1" s="158"/>
      <c r="D1" s="158"/>
      <c r="E1" s="158"/>
      <c r="F1" s="158"/>
      <c r="G1" s="158"/>
      <c r="H1" s="158"/>
      <c r="I1" s="158"/>
      <c r="J1" s="158"/>
      <c r="K1" s="158"/>
      <c r="L1" s="158"/>
    </row>
    <row r="2" spans="1:12" ht="10.5" customHeight="1" x14ac:dyDescent="0.2">
      <c r="A2" s="156"/>
      <c r="B2" s="157"/>
      <c r="C2" s="158"/>
      <c r="D2" s="158"/>
      <c r="E2" s="158"/>
      <c r="F2" s="158"/>
      <c r="G2" s="158"/>
      <c r="H2" s="158"/>
      <c r="I2" s="158"/>
      <c r="J2" s="158"/>
      <c r="K2" s="158"/>
      <c r="L2" s="158"/>
    </row>
    <row r="3" spans="1:12" ht="20.25" customHeight="1" x14ac:dyDescent="0.3">
      <c r="A3" s="419" t="s">
        <v>140</v>
      </c>
      <c r="B3" s="420"/>
      <c r="C3" s="389" t="s">
        <v>141</v>
      </c>
      <c r="D3" s="390"/>
      <c r="E3" s="390"/>
      <c r="F3" s="390"/>
      <c r="G3" s="390"/>
      <c r="H3" s="390"/>
      <c r="I3" s="390"/>
      <c r="J3" s="390"/>
      <c r="K3" s="390"/>
      <c r="L3" s="390"/>
    </row>
    <row r="4" spans="1:12" ht="80.099999999999994" customHeight="1" x14ac:dyDescent="0.2">
      <c r="A4" s="159" t="s">
        <v>183</v>
      </c>
      <c r="B4" s="160">
        <v>5</v>
      </c>
      <c r="C4" s="171" t="str">
        <f>Auswertung!M91</f>
        <v/>
      </c>
      <c r="D4" s="171" t="str">
        <f>Auswertung!R91</f>
        <v/>
      </c>
      <c r="E4" s="374" t="str">
        <f>Auswertung!V91</f>
        <v/>
      </c>
      <c r="F4" s="375"/>
      <c r="G4" s="391" t="str">
        <f>Auswertung!Y91</f>
        <v/>
      </c>
      <c r="H4" s="392"/>
      <c r="I4" s="393"/>
      <c r="J4" s="377" t="str">
        <f>Auswertung!AA91</f>
        <v/>
      </c>
      <c r="K4" s="377"/>
      <c r="L4" s="158"/>
    </row>
    <row r="5" spans="1:12" ht="80.099999999999994" customHeight="1" x14ac:dyDescent="0.2">
      <c r="A5" s="159" t="s">
        <v>123</v>
      </c>
      <c r="B5" s="160">
        <v>4</v>
      </c>
      <c r="C5" s="161" t="str">
        <f>Auswertung!I91</f>
        <v>, 7.1, 8.4</v>
      </c>
      <c r="D5" s="171" t="str">
        <f>Auswertung!N91</f>
        <v/>
      </c>
      <c r="E5" s="374" t="str">
        <f>Auswertung!S91</f>
        <v/>
      </c>
      <c r="F5" s="375"/>
      <c r="G5" s="374" t="str">
        <f>Auswertung!W91</f>
        <v/>
      </c>
      <c r="H5" s="376"/>
      <c r="I5" s="375"/>
      <c r="J5" s="377" t="str">
        <f>Auswertung!Z91</f>
        <v/>
      </c>
      <c r="K5" s="377"/>
      <c r="L5" s="158"/>
    </row>
    <row r="6" spans="1:12" ht="80.099999999999994" customHeight="1" x14ac:dyDescent="0.2">
      <c r="A6" s="159" t="s">
        <v>122</v>
      </c>
      <c r="B6" s="160">
        <v>3</v>
      </c>
      <c r="C6" s="161" t="str">
        <f>Auswertung!F91</f>
        <v>, 2.2, 6.1, 6.2, 6.4, 8.2, 8.7</v>
      </c>
      <c r="D6" s="161" t="str">
        <f>Auswertung!J91</f>
        <v>, 1.2</v>
      </c>
      <c r="E6" s="374" t="str">
        <f>Auswertung!O91</f>
        <v/>
      </c>
      <c r="F6" s="375"/>
      <c r="G6" s="374" t="str">
        <f>Auswertung!T91</f>
        <v/>
      </c>
      <c r="H6" s="376"/>
      <c r="I6" s="375"/>
      <c r="J6" s="374" t="str">
        <f>Auswertung!X91</f>
        <v/>
      </c>
      <c r="K6" s="375"/>
      <c r="L6" s="158"/>
    </row>
    <row r="7" spans="1:12" ht="80.099999999999994" customHeight="1" x14ac:dyDescent="0.2">
      <c r="A7" s="159" t="s">
        <v>121</v>
      </c>
      <c r="B7" s="160">
        <v>2</v>
      </c>
      <c r="C7" s="162" t="str">
        <f>Auswertung!D91</f>
        <v>, 1.4, 2.1, 4.1, 4.3, 5.1, 5.4</v>
      </c>
      <c r="D7" s="161" t="str">
        <f>Auswertung!G91</f>
        <v>, 1.1, 8.1</v>
      </c>
      <c r="E7" s="407" t="str">
        <f>Auswertung!K91</f>
        <v/>
      </c>
      <c r="F7" s="409"/>
      <c r="G7" s="374" t="str">
        <f>Auswertung!P91</f>
        <v/>
      </c>
      <c r="H7" s="376"/>
      <c r="I7" s="375"/>
      <c r="J7" s="374" t="str">
        <f>Auswertung!U91</f>
        <v/>
      </c>
      <c r="K7" s="375"/>
      <c r="L7" s="158"/>
    </row>
    <row r="8" spans="1:12" ht="80.099999999999994" customHeight="1" x14ac:dyDescent="0.2">
      <c r="A8" s="159" t="s">
        <v>120</v>
      </c>
      <c r="B8" s="160">
        <v>1</v>
      </c>
      <c r="C8" s="162" t="str">
        <f>Auswertung!C91</f>
        <v/>
      </c>
      <c r="D8" s="162" t="str">
        <f>Auswertung!E91</f>
        <v>, 4.2</v>
      </c>
      <c r="E8" s="407" t="str">
        <f>Auswertung!H91</f>
        <v/>
      </c>
      <c r="F8" s="409"/>
      <c r="G8" s="407" t="str">
        <f>Auswertung!L91</f>
        <v/>
      </c>
      <c r="H8" s="408"/>
      <c r="I8" s="409"/>
      <c r="J8" s="374" t="str">
        <f>Auswertung!Q91</f>
        <v/>
      </c>
      <c r="K8" s="375"/>
      <c r="L8" s="158"/>
    </row>
    <row r="9" spans="1:12" ht="20.25" customHeight="1" x14ac:dyDescent="0.2">
      <c r="A9" s="163"/>
      <c r="B9" s="163"/>
      <c r="C9" s="164">
        <v>1</v>
      </c>
      <c r="D9" s="165">
        <v>2</v>
      </c>
      <c r="E9" s="395">
        <v>3</v>
      </c>
      <c r="F9" s="396"/>
      <c r="G9" s="395">
        <v>4</v>
      </c>
      <c r="H9" s="418"/>
      <c r="I9" s="396"/>
      <c r="J9" s="395">
        <v>5</v>
      </c>
      <c r="K9" s="396"/>
      <c r="L9" s="166"/>
    </row>
    <row r="10" spans="1:12" ht="108" customHeight="1" x14ac:dyDescent="0.2">
      <c r="A10" s="167"/>
      <c r="B10" s="167"/>
      <c r="C10" s="168" t="s">
        <v>116</v>
      </c>
      <c r="D10" s="169" t="s">
        <v>117</v>
      </c>
      <c r="E10" s="397" t="s">
        <v>118</v>
      </c>
      <c r="F10" s="398"/>
      <c r="G10" s="397" t="s">
        <v>119</v>
      </c>
      <c r="H10" s="412"/>
      <c r="I10" s="398"/>
      <c r="J10" s="397" t="s">
        <v>115</v>
      </c>
      <c r="K10" s="398"/>
      <c r="L10" s="166"/>
    </row>
    <row r="11" spans="1:12" ht="20.25" x14ac:dyDescent="0.3">
      <c r="A11" s="109"/>
      <c r="B11" s="109"/>
      <c r="C11" s="387" t="s">
        <v>142</v>
      </c>
      <c r="D11" s="394"/>
      <c r="E11" s="394"/>
      <c r="F11" s="394"/>
      <c r="G11" s="394"/>
      <c r="H11" s="394"/>
      <c r="I11" s="394"/>
      <c r="J11" s="394"/>
      <c r="K11" s="388"/>
      <c r="L11" s="170"/>
    </row>
    <row r="12" spans="1:12" ht="20.25" x14ac:dyDescent="0.3">
      <c r="A12" s="109"/>
      <c r="B12" s="109"/>
      <c r="C12" s="110"/>
      <c r="D12" s="110"/>
      <c r="E12" s="110"/>
      <c r="F12" s="110"/>
      <c r="G12" s="110"/>
      <c r="H12" s="110"/>
      <c r="I12" s="110"/>
      <c r="J12" s="110"/>
      <c r="K12" s="110"/>
      <c r="L12" s="111"/>
    </row>
    <row r="13" spans="1:12" ht="31.5" customHeight="1" x14ac:dyDescent="0.2">
      <c r="A13" s="108" t="s">
        <v>144</v>
      </c>
      <c r="I13" s="81"/>
    </row>
    <row r="14" spans="1:12" ht="18.75" customHeight="1" x14ac:dyDescent="0.2">
      <c r="A14" s="113" t="s">
        <v>151</v>
      </c>
      <c r="C14" s="113" t="s">
        <v>152</v>
      </c>
      <c r="D14" s="81"/>
      <c r="E14" s="113" t="s">
        <v>153</v>
      </c>
      <c r="J14" s="115" t="s">
        <v>145</v>
      </c>
      <c r="K14" s="113" t="s">
        <v>146</v>
      </c>
    </row>
    <row r="15" spans="1:12" s="113" customFormat="1" ht="39.950000000000003" customHeight="1" x14ac:dyDescent="0.2">
      <c r="A15" s="137">
        <v>1</v>
      </c>
      <c r="C15" s="413" t="s">
        <v>147</v>
      </c>
      <c r="D15" s="141">
        <v>1</v>
      </c>
      <c r="E15" s="119" t="str">
        <f>IF(ISERROR(RIGHT(Auswertung!K46,LEN(Auswertung!K46)-1))=TRUE,"",RIGHT(Auswertung!K46,LEN(Auswertung!K46)-1))</f>
        <v/>
      </c>
      <c r="F15" s="120"/>
      <c r="G15" s="120"/>
      <c r="H15" s="120"/>
      <c r="J15" s="127">
        <f>SUMIF(Auswertung!$B$4:$B$44,D15)</f>
        <v>0</v>
      </c>
      <c r="K15" s="127">
        <f t="shared" ref="K15:K23" si="0">J15/D15</f>
        <v>0</v>
      </c>
    </row>
    <row r="16" spans="1:12" s="113" customFormat="1" ht="39.950000000000003" customHeight="1" x14ac:dyDescent="0.2">
      <c r="A16" s="137">
        <v>2</v>
      </c>
      <c r="C16" s="414"/>
      <c r="D16" s="141">
        <v>2</v>
      </c>
      <c r="E16" s="119" t="str">
        <f>IF(ISERROR(RIGHT(Auswertung!J46,LEN(Auswertung!J46)-1)=TRUE),"",RIGHT(Auswertung!J46,LEN(Auswertung!J46)-1))</f>
        <v xml:space="preserve"> 1.4, 2.1, 4.1, 4.2, 4.3, 5.1, 5.4</v>
      </c>
      <c r="F16" s="120"/>
      <c r="G16" s="120"/>
      <c r="H16" s="120"/>
      <c r="J16" s="127">
        <f>SUMIF(Auswertung!$B$4:$B$44,D16)</f>
        <v>14</v>
      </c>
      <c r="K16" s="127">
        <f t="shared" si="0"/>
        <v>7</v>
      </c>
    </row>
    <row r="17" spans="1:11" s="113" customFormat="1" ht="39.950000000000003" customHeight="1" x14ac:dyDescent="0.2">
      <c r="A17" s="138">
        <v>3</v>
      </c>
      <c r="C17" s="415" t="s">
        <v>148</v>
      </c>
      <c r="D17" s="142">
        <v>3</v>
      </c>
      <c r="E17" s="118" t="str">
        <f>IF(ISERROR(RIGHT(Auswertung!I46,LEN(Auswertung!I46)-1)=TRUE),"",RIGHT(Auswertung!I46,LEN(Auswertung!I46)-1))</f>
        <v xml:space="preserve"> 1.1, 2.2, 6.1, 6.2, 6.4, 8.1, 8.2, 8.7</v>
      </c>
      <c r="F17" s="112"/>
      <c r="G17" s="112"/>
      <c r="H17" s="112"/>
      <c r="J17" s="128">
        <f>SUMIF(Auswertung!$B$4:$B$44,D17)</f>
        <v>24</v>
      </c>
      <c r="K17" s="128">
        <f t="shared" si="0"/>
        <v>8</v>
      </c>
    </row>
    <row r="18" spans="1:11" s="113" customFormat="1" ht="39.950000000000003" customHeight="1" x14ac:dyDescent="0.2">
      <c r="A18" s="138">
        <v>4</v>
      </c>
      <c r="C18" s="416"/>
      <c r="D18" s="142">
        <v>4</v>
      </c>
      <c r="E18" s="118" t="str">
        <f>IF(ISERROR(RIGHT(Auswertung!H$46,LEN(Auswertung!H$46)-1)=TRUE),"",RIGHT(Auswertung!H$46,LEN(Auswertung!H$46)-1))</f>
        <v xml:space="preserve"> 1.2, 7.1, 8.4</v>
      </c>
      <c r="F18" s="121"/>
      <c r="G18" s="121"/>
      <c r="H18" s="121"/>
      <c r="J18" s="128">
        <f>SUMIF(Auswertung!$B$4:$B$44,D18)</f>
        <v>12</v>
      </c>
      <c r="K18" s="128">
        <f t="shared" si="0"/>
        <v>3</v>
      </c>
    </row>
    <row r="19" spans="1:11" ht="39.950000000000003" customHeight="1" x14ac:dyDescent="0.2">
      <c r="A19" s="139">
        <v>5</v>
      </c>
      <c r="C19" s="417" t="s">
        <v>149</v>
      </c>
      <c r="D19" s="143">
        <v>5</v>
      </c>
      <c r="E19" s="122" t="str">
        <f>IF(ISERROR(RIGHT(Auswertung!G$46,LEN(Auswertung!G$46)-1)=TRUE),"",RIGHT(Auswertung!G$46,LEN(Auswertung!G$46)-1))</f>
        <v/>
      </c>
      <c r="F19" s="123"/>
      <c r="G19" s="123"/>
      <c r="H19" s="123"/>
      <c r="J19" s="129">
        <f>SUMIF(Auswertung!$B$4:$B$44,D19)</f>
        <v>0</v>
      </c>
      <c r="K19" s="129">
        <f t="shared" si="0"/>
        <v>0</v>
      </c>
    </row>
    <row r="20" spans="1:11" ht="39.950000000000003" customHeight="1" x14ac:dyDescent="0.2">
      <c r="A20" s="139">
        <v>6</v>
      </c>
      <c r="C20" s="417"/>
      <c r="D20" s="143">
        <v>6</v>
      </c>
      <c r="E20" s="122" t="str">
        <f>IF(ISERROR(RIGHT(Auswertung!F$46,LEN(Auswertung!F$46)-1)=TRUE),"",RIGHT(Auswertung!F$46,LEN(Auswertung!F$46)-1))</f>
        <v/>
      </c>
      <c r="F20" s="123"/>
      <c r="G20" s="123"/>
      <c r="H20" s="123"/>
      <c r="J20" s="129">
        <f>SUMIF(Auswertung!$B$4:$B$44,D20)</f>
        <v>0</v>
      </c>
      <c r="K20" s="129">
        <f t="shared" si="0"/>
        <v>0</v>
      </c>
    </row>
    <row r="21" spans="1:11" ht="39.950000000000003" customHeight="1" x14ac:dyDescent="0.2">
      <c r="A21" s="139">
        <v>7</v>
      </c>
      <c r="C21" s="417"/>
      <c r="D21" s="143">
        <v>7</v>
      </c>
      <c r="E21" s="122" t="str">
        <f>IF(ISERROR(RIGHT(Auswertung!E$46,LEN(Auswertung!E$46)-1)=TRUE),"",RIGHT(Auswertung!E$46,LEN(Auswertung!E$46)-1))</f>
        <v/>
      </c>
      <c r="F21" s="123"/>
      <c r="G21" s="123"/>
      <c r="H21" s="123"/>
      <c r="J21" s="129">
        <f>SUMIF(Auswertung!$B$4:$B$44,D21)</f>
        <v>0</v>
      </c>
      <c r="K21" s="129">
        <f t="shared" si="0"/>
        <v>0</v>
      </c>
    </row>
    <row r="22" spans="1:11" ht="39.950000000000003" customHeight="1" x14ac:dyDescent="0.2">
      <c r="A22" s="140">
        <v>8</v>
      </c>
      <c r="C22" s="410" t="s">
        <v>150</v>
      </c>
      <c r="D22" s="144">
        <v>8</v>
      </c>
      <c r="E22" s="124" t="str">
        <f>IF(ISERROR(RIGHT(Auswertung!D$46,LEN(Auswertung!D$46)-1)=TRUE),"",RIGHT(Auswertung!D$46,LEN(Auswertung!D$46)-1))</f>
        <v/>
      </c>
      <c r="F22" s="125"/>
      <c r="G22" s="125"/>
      <c r="H22" s="125"/>
      <c r="J22" s="130">
        <f>SUMIF(Auswertung!$B$4:$B$44,D22)</f>
        <v>0</v>
      </c>
      <c r="K22" s="130">
        <f t="shared" si="0"/>
        <v>0</v>
      </c>
    </row>
    <row r="23" spans="1:11" ht="39.950000000000003" customHeight="1" x14ac:dyDescent="0.2">
      <c r="A23" s="140">
        <v>9</v>
      </c>
      <c r="C23" s="411"/>
      <c r="D23" s="144">
        <v>9</v>
      </c>
      <c r="E23" s="124" t="str">
        <f>IF(ISERROR(RIGHT(Auswertung!C$46,LEN(Auswertung!C$46)-1)=TRUE),"",RIGHT(Auswertung!C$46,LEN(Auswertung!C$46)-1))</f>
        <v/>
      </c>
      <c r="F23" s="126"/>
      <c r="G23" s="126"/>
      <c r="H23" s="126"/>
      <c r="J23" s="130">
        <f>SUMIF(Auswertung!$B$4:$B$44,D23)</f>
        <v>0</v>
      </c>
      <c r="K23" s="130">
        <f t="shared" si="0"/>
        <v>0</v>
      </c>
    </row>
    <row r="24" spans="1:11" ht="39.950000000000003" customHeight="1" x14ac:dyDescent="0.2">
      <c r="J24" s="81">
        <f>SUM(J15:J23)</f>
        <v>50</v>
      </c>
      <c r="K24" s="81">
        <f>SUM(K15:K23)</f>
        <v>18</v>
      </c>
    </row>
    <row r="26" spans="1:11" ht="10.5" customHeight="1" x14ac:dyDescent="0.2"/>
    <row r="27" spans="1:11" ht="20.25" customHeight="1" x14ac:dyDescent="0.2"/>
    <row r="28" spans="1:11" ht="80.099999999999994" customHeight="1" x14ac:dyDescent="0.2"/>
    <row r="29" spans="1:11" ht="80.099999999999994" customHeight="1" x14ac:dyDescent="0.2"/>
    <row r="30" spans="1:11" ht="80.099999999999994" customHeight="1" x14ac:dyDescent="0.2"/>
    <row r="31" spans="1:11" ht="80.099999999999994" customHeight="1" x14ac:dyDescent="0.2"/>
    <row r="32" spans="1:11" ht="80.099999999999994" customHeight="1" x14ac:dyDescent="0.2"/>
    <row r="33" spans="1:12" ht="20.25" customHeight="1" x14ac:dyDescent="0.2"/>
    <row r="34" spans="1:12" ht="108" customHeight="1" x14ac:dyDescent="0.2"/>
    <row r="36" spans="1:12" ht="25.5" x14ac:dyDescent="0.2">
      <c r="A36" s="108"/>
      <c r="B36" s="106"/>
      <c r="C36" s="107"/>
      <c r="D36" s="107"/>
      <c r="E36" s="107"/>
      <c r="F36" s="107"/>
      <c r="G36" s="107"/>
      <c r="H36" s="107"/>
      <c r="I36" s="107"/>
      <c r="J36" s="107"/>
      <c r="K36" s="107"/>
      <c r="L36" s="107"/>
    </row>
  </sheetData>
  <sheetProtection sheet="1" selectLockedCells="1"/>
  <mergeCells count="28">
    <mergeCell ref="E5:F5"/>
    <mergeCell ref="G5:I5"/>
    <mergeCell ref="J5:K5"/>
    <mergeCell ref="A3:B3"/>
    <mergeCell ref="C3:L3"/>
    <mergeCell ref="E4:F4"/>
    <mergeCell ref="G4:I4"/>
    <mergeCell ref="J4:K4"/>
    <mergeCell ref="E6:F6"/>
    <mergeCell ref="G6:I6"/>
    <mergeCell ref="J6:K6"/>
    <mergeCell ref="E9:F9"/>
    <mergeCell ref="G9:I9"/>
    <mergeCell ref="J9:K9"/>
    <mergeCell ref="E7:F7"/>
    <mergeCell ref="G7:I7"/>
    <mergeCell ref="J7:K7"/>
    <mergeCell ref="E8:F8"/>
    <mergeCell ref="G8:I8"/>
    <mergeCell ref="J8:K8"/>
    <mergeCell ref="C22:C23"/>
    <mergeCell ref="E10:F10"/>
    <mergeCell ref="G10:I10"/>
    <mergeCell ref="J10:K10"/>
    <mergeCell ref="C11:K11"/>
    <mergeCell ref="C15:C16"/>
    <mergeCell ref="C17:C18"/>
    <mergeCell ref="C19:C21"/>
  </mergeCells>
  <phoneticPr fontId="30" type="noConversion"/>
  <conditionalFormatting sqref="C8">
    <cfRule type="expression" dxfId="11" priority="9" stopIfTrue="1">
      <formula>$F$17=M32</formula>
    </cfRule>
  </conditionalFormatting>
  <conditionalFormatting sqref="C5:C6">
    <cfRule type="expression" dxfId="10" priority="7" stopIfTrue="1">
      <formula>$F$17=M29</formula>
    </cfRule>
  </conditionalFormatting>
  <conditionalFormatting sqref="C7">
    <cfRule type="expression" dxfId="9" priority="8" stopIfTrue="1">
      <formula>$F$17=M31</formula>
    </cfRule>
  </conditionalFormatting>
  <conditionalFormatting sqref="I4">
    <cfRule type="expression" dxfId="8" priority="10" stopIfTrue="1">
      <formula>$F$17=#REF!</formula>
    </cfRule>
  </conditionalFormatting>
  <conditionalFormatting sqref="J4:J5">
    <cfRule type="expression" dxfId="7" priority="11" stopIfTrue="1">
      <formula>$F$17=#REF!</formula>
    </cfRule>
  </conditionalFormatting>
  <conditionalFormatting sqref="G4:H4">
    <cfRule type="expression" dxfId="6" priority="12" stopIfTrue="1">
      <formula>$F$17=#REF!</formula>
    </cfRule>
  </conditionalFormatting>
  <conditionalFormatting sqref="D8">
    <cfRule type="expression" dxfId="5" priority="6" stopIfTrue="1">
      <formula>$F$17=N32</formula>
    </cfRule>
  </conditionalFormatting>
  <conditionalFormatting sqref="D7">
    <cfRule type="expression" dxfId="4" priority="5" stopIfTrue="1">
      <formula>$F$17=N31</formula>
    </cfRule>
  </conditionalFormatting>
  <conditionalFormatting sqref="D6">
    <cfRule type="expression" dxfId="3" priority="4" stopIfTrue="1">
      <formula>$F$17=N30</formula>
    </cfRule>
  </conditionalFormatting>
  <conditionalFormatting sqref="E7">
    <cfRule type="expression" dxfId="2" priority="3" stopIfTrue="1">
      <formula>$F$17=O31</formula>
    </cfRule>
  </conditionalFormatting>
  <conditionalFormatting sqref="E8">
    <cfRule type="expression" dxfId="1" priority="2" stopIfTrue="1">
      <formula>$F$17=O32</formula>
    </cfRule>
  </conditionalFormatting>
  <conditionalFormatting sqref="G8">
    <cfRule type="expression" dxfId="0" priority="1" stopIfTrue="1">
      <formula>$F$17=Q32</formula>
    </cfRule>
  </conditionalFormatting>
  <pageMargins left="0.70866141732283472" right="0.70866141732283472" top="0.78740157480314965" bottom="0.78740157480314965" header="0.31496062992125984" footer="0.31496062992125984"/>
  <pageSetup paperSize="9" scale="4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2:AA91"/>
  <sheetViews>
    <sheetView zoomScaleNormal="100" workbookViewId="0">
      <selection activeCell="B23" sqref="B23"/>
    </sheetView>
  </sheetViews>
  <sheetFormatPr baseColWidth="10" defaultRowHeight="12.75" x14ac:dyDescent="0.2"/>
  <cols>
    <col min="1" max="1" width="11.42578125" style="89"/>
    <col min="3" max="11" width="11.42578125" style="81"/>
  </cols>
  <sheetData>
    <row r="2" spans="1:13" x14ac:dyDescent="0.2">
      <c r="C2" s="116"/>
    </row>
    <row r="3" spans="1:13" x14ac:dyDescent="0.2">
      <c r="C3" s="114">
        <v>9</v>
      </c>
      <c r="D3" s="114">
        <v>8</v>
      </c>
      <c r="E3" s="114">
        <v>7</v>
      </c>
      <c r="F3" s="114">
        <v>6</v>
      </c>
      <c r="G3" s="114">
        <v>5</v>
      </c>
      <c r="H3" s="114">
        <v>4</v>
      </c>
      <c r="I3" s="114">
        <v>3</v>
      </c>
      <c r="J3" s="114">
        <v>2</v>
      </c>
      <c r="K3" s="114">
        <v>1</v>
      </c>
    </row>
    <row r="4" spans="1:13" x14ac:dyDescent="0.2">
      <c r="A4" s="98" t="s">
        <v>71</v>
      </c>
      <c r="B4">
        <f>IF(ISERROR(VLOOKUP(A4,Maßnahmen!$B$1:$N$599,13,FALSE)*1=TRUE),"",VLOOKUP(A4,Maßnahmen!$B$1:$N$599,13,FALSE)*1)</f>
        <v>3</v>
      </c>
      <c r="C4" s="81" t="str">
        <f>IF($B4=C$3,", "&amp;$A4,"")</f>
        <v/>
      </c>
      <c r="D4" s="81" t="str">
        <f t="shared" ref="D4:K4" si="0">IF($B4=D$3,", "&amp;$A4,"")</f>
        <v/>
      </c>
      <c r="E4" s="81" t="str">
        <f t="shared" si="0"/>
        <v/>
      </c>
      <c r="F4" s="81" t="str">
        <f t="shared" si="0"/>
        <v/>
      </c>
      <c r="G4" s="81" t="str">
        <f t="shared" si="0"/>
        <v/>
      </c>
      <c r="H4" s="81" t="str">
        <f t="shared" si="0"/>
        <v/>
      </c>
      <c r="I4" s="81" t="str">
        <f t="shared" si="0"/>
        <v>, 1.1</v>
      </c>
      <c r="J4" s="81" t="str">
        <f t="shared" si="0"/>
        <v/>
      </c>
      <c r="K4" s="81" t="str">
        <f t="shared" si="0"/>
        <v/>
      </c>
      <c r="M4" s="81"/>
    </row>
    <row r="5" spans="1:13" x14ac:dyDescent="0.2">
      <c r="A5" s="98" t="s">
        <v>72</v>
      </c>
      <c r="B5">
        <f>IF(ISERROR(VLOOKUP(A5,Maßnahmen!$B$1:$N$599,13,FALSE)*1=TRUE),"",VLOOKUP(A5,Maßnahmen!$B$1:$N$599,13,FALSE)*1)</f>
        <v>4</v>
      </c>
      <c r="C5" s="81" t="str">
        <f t="shared" ref="C5:K44" si="1">IF($B5=C$3,", "&amp;$A5,"")</f>
        <v/>
      </c>
      <c r="D5" s="81" t="str">
        <f t="shared" si="1"/>
        <v/>
      </c>
      <c r="E5" s="81" t="str">
        <f t="shared" si="1"/>
        <v/>
      </c>
      <c r="F5" s="81" t="str">
        <f t="shared" si="1"/>
        <v/>
      </c>
      <c r="G5" s="81" t="str">
        <f t="shared" si="1"/>
        <v/>
      </c>
      <c r="H5" s="81" t="str">
        <f t="shared" si="1"/>
        <v>, 1.2</v>
      </c>
      <c r="I5" s="81" t="str">
        <f t="shared" si="1"/>
        <v/>
      </c>
      <c r="J5" s="81" t="str">
        <f t="shared" si="1"/>
        <v/>
      </c>
      <c r="K5" s="81" t="str">
        <f t="shared" si="1"/>
        <v/>
      </c>
      <c r="M5" s="81"/>
    </row>
    <row r="6" spans="1:13" x14ac:dyDescent="0.2">
      <c r="A6" s="98" t="s">
        <v>73</v>
      </c>
      <c r="B6">
        <f>IF(ISERROR(VLOOKUP(A6,Maßnahmen!$B$1:$N$599,13,FALSE)*1=TRUE),"",VLOOKUP(A6,Maßnahmen!$B$1:$N$599,13,FALSE)*1)</f>
        <v>0</v>
      </c>
      <c r="C6" s="81" t="str">
        <f t="shared" si="1"/>
        <v/>
      </c>
      <c r="D6" s="81" t="str">
        <f t="shared" si="1"/>
        <v/>
      </c>
      <c r="E6" s="81" t="str">
        <f t="shared" si="1"/>
        <v/>
      </c>
      <c r="F6" s="81" t="str">
        <f t="shared" si="1"/>
        <v/>
      </c>
      <c r="G6" s="81" t="str">
        <f t="shared" si="1"/>
        <v/>
      </c>
      <c r="H6" s="81" t="str">
        <f t="shared" si="1"/>
        <v/>
      </c>
      <c r="I6" s="81" t="str">
        <f t="shared" si="1"/>
        <v/>
      </c>
      <c r="J6" s="81" t="str">
        <f t="shared" si="1"/>
        <v/>
      </c>
      <c r="K6" s="81" t="str">
        <f t="shared" si="1"/>
        <v/>
      </c>
      <c r="M6" s="81"/>
    </row>
    <row r="7" spans="1:13" x14ac:dyDescent="0.2">
      <c r="A7" s="98" t="s">
        <v>74</v>
      </c>
      <c r="B7">
        <f>IF(ISERROR(VLOOKUP(A7,Maßnahmen!$B$1:$N$599,13,FALSE)*1=TRUE),"",VLOOKUP(A7,Maßnahmen!$B$1:$N$599,13,FALSE)*1)</f>
        <v>2</v>
      </c>
      <c r="C7" s="81" t="str">
        <f t="shared" si="1"/>
        <v/>
      </c>
      <c r="D7" s="81" t="str">
        <f t="shared" si="1"/>
        <v/>
      </c>
      <c r="E7" s="81" t="str">
        <f t="shared" si="1"/>
        <v/>
      </c>
      <c r="F7" s="81" t="str">
        <f t="shared" si="1"/>
        <v/>
      </c>
      <c r="G7" s="81" t="str">
        <f t="shared" si="1"/>
        <v/>
      </c>
      <c r="H7" s="81" t="str">
        <f t="shared" si="1"/>
        <v/>
      </c>
      <c r="I7" s="81" t="str">
        <f t="shared" si="1"/>
        <v/>
      </c>
      <c r="J7" s="81" t="str">
        <f t="shared" si="1"/>
        <v>, 1.4</v>
      </c>
      <c r="K7" s="81" t="str">
        <f t="shared" si="1"/>
        <v/>
      </c>
      <c r="M7" s="81"/>
    </row>
    <row r="8" spans="1:13" x14ac:dyDescent="0.2">
      <c r="A8" s="98" t="s">
        <v>75</v>
      </c>
      <c r="B8">
        <f>IF(ISERROR(VLOOKUP(A8,Maßnahmen!$B$1:$N$599,13,FALSE)*1=TRUE),"",VLOOKUP(A8,Maßnahmen!$B$1:$N$599,13,FALSE)*1)</f>
        <v>0</v>
      </c>
      <c r="C8" s="81" t="str">
        <f t="shared" si="1"/>
        <v/>
      </c>
      <c r="D8" s="81" t="str">
        <f t="shared" si="1"/>
        <v/>
      </c>
      <c r="E8" s="81" t="str">
        <f t="shared" si="1"/>
        <v/>
      </c>
      <c r="F8" s="81" t="str">
        <f t="shared" si="1"/>
        <v/>
      </c>
      <c r="G8" s="81" t="str">
        <f t="shared" si="1"/>
        <v/>
      </c>
      <c r="H8" s="81" t="str">
        <f t="shared" si="1"/>
        <v/>
      </c>
      <c r="I8" s="81" t="str">
        <f t="shared" si="1"/>
        <v/>
      </c>
      <c r="J8" s="81" t="str">
        <f t="shared" si="1"/>
        <v/>
      </c>
      <c r="K8" s="81" t="str">
        <f t="shared" si="1"/>
        <v/>
      </c>
      <c r="M8" s="81"/>
    </row>
    <row r="9" spans="1:13" x14ac:dyDescent="0.2">
      <c r="A9" s="98" t="s">
        <v>76</v>
      </c>
      <c r="B9">
        <f>IF(ISERROR(VLOOKUP(A9,Maßnahmen!$B$1:$N$599,13,FALSE)*1=TRUE),"",VLOOKUP(A9,Maßnahmen!$B$1:$N$599,13,FALSE)*1)</f>
        <v>0</v>
      </c>
      <c r="C9" s="81" t="str">
        <f t="shared" si="1"/>
        <v/>
      </c>
      <c r="D9" s="81" t="str">
        <f t="shared" si="1"/>
        <v/>
      </c>
      <c r="E9" s="81" t="str">
        <f t="shared" si="1"/>
        <v/>
      </c>
      <c r="F9" s="81" t="str">
        <f t="shared" si="1"/>
        <v/>
      </c>
      <c r="G9" s="81" t="str">
        <f t="shared" si="1"/>
        <v/>
      </c>
      <c r="H9" s="81" t="str">
        <f t="shared" si="1"/>
        <v/>
      </c>
      <c r="I9" s="81" t="str">
        <f t="shared" si="1"/>
        <v/>
      </c>
      <c r="J9" s="81" t="str">
        <f t="shared" si="1"/>
        <v/>
      </c>
      <c r="K9" s="81" t="str">
        <f t="shared" si="1"/>
        <v/>
      </c>
      <c r="M9" s="81"/>
    </row>
    <row r="10" spans="1:13" x14ac:dyDescent="0.2">
      <c r="A10" s="98" t="s">
        <v>106</v>
      </c>
      <c r="B10">
        <f>IF(ISERROR(VLOOKUP(A10,Maßnahmen!$B$1:$N$599,13,FALSE)*1=TRUE),"",VLOOKUP(A10,Maßnahmen!$B$1:$N$599,13,FALSE)*1)</f>
        <v>0</v>
      </c>
      <c r="C10" s="81" t="str">
        <f t="shared" si="1"/>
        <v/>
      </c>
      <c r="D10" s="81" t="str">
        <f t="shared" si="1"/>
        <v/>
      </c>
      <c r="E10" s="81" t="str">
        <f t="shared" si="1"/>
        <v/>
      </c>
      <c r="F10" s="81" t="str">
        <f t="shared" si="1"/>
        <v/>
      </c>
      <c r="G10" s="81" t="str">
        <f t="shared" si="1"/>
        <v/>
      </c>
      <c r="H10" s="81" t="str">
        <f t="shared" si="1"/>
        <v/>
      </c>
      <c r="I10" s="81" t="str">
        <f t="shared" si="1"/>
        <v/>
      </c>
      <c r="J10" s="81" t="str">
        <f t="shared" si="1"/>
        <v/>
      </c>
      <c r="K10" s="81" t="str">
        <f t="shared" si="1"/>
        <v/>
      </c>
      <c r="M10" s="81"/>
    </row>
    <row r="11" spans="1:13" x14ac:dyDescent="0.2">
      <c r="A11" s="98" t="s">
        <v>77</v>
      </c>
      <c r="B11">
        <f>IF(ISERROR(VLOOKUP(A11,Maßnahmen!$B$1:$N$599,13,FALSE)*1=TRUE),"",VLOOKUP(A11,Maßnahmen!$B$1:$N$599,13,FALSE)*1)</f>
        <v>2</v>
      </c>
      <c r="C11" s="81" t="str">
        <f t="shared" si="1"/>
        <v/>
      </c>
      <c r="D11" s="81" t="str">
        <f t="shared" si="1"/>
        <v/>
      </c>
      <c r="E11" s="81" t="str">
        <f t="shared" si="1"/>
        <v/>
      </c>
      <c r="F11" s="81" t="str">
        <f t="shared" si="1"/>
        <v/>
      </c>
      <c r="G11" s="81" t="str">
        <f t="shared" si="1"/>
        <v/>
      </c>
      <c r="H11" s="81" t="str">
        <f t="shared" si="1"/>
        <v/>
      </c>
      <c r="I11" s="81" t="str">
        <f t="shared" si="1"/>
        <v/>
      </c>
      <c r="J11" s="81" t="str">
        <f t="shared" si="1"/>
        <v>, 2.1</v>
      </c>
      <c r="K11" s="81" t="str">
        <f t="shared" si="1"/>
        <v/>
      </c>
      <c r="M11" s="81"/>
    </row>
    <row r="12" spans="1:13" x14ac:dyDescent="0.2">
      <c r="A12" s="98" t="s">
        <v>78</v>
      </c>
      <c r="B12">
        <f>IF(ISERROR(VLOOKUP(A12,Maßnahmen!$B$1:$N$599,13,FALSE)*1=TRUE),"",VLOOKUP(A12,Maßnahmen!$B$1:$N$599,13,FALSE)*1)</f>
        <v>3</v>
      </c>
      <c r="C12" s="81" t="str">
        <f t="shared" si="1"/>
        <v/>
      </c>
      <c r="D12" s="81" t="str">
        <f t="shared" si="1"/>
        <v/>
      </c>
      <c r="E12" s="81" t="str">
        <f t="shared" si="1"/>
        <v/>
      </c>
      <c r="F12" s="81" t="str">
        <f t="shared" si="1"/>
        <v/>
      </c>
      <c r="G12" s="81" t="str">
        <f t="shared" si="1"/>
        <v/>
      </c>
      <c r="H12" s="81" t="str">
        <f t="shared" si="1"/>
        <v/>
      </c>
      <c r="I12" s="81" t="str">
        <f t="shared" si="1"/>
        <v>, 2.2</v>
      </c>
      <c r="J12" s="81" t="str">
        <f t="shared" si="1"/>
        <v/>
      </c>
      <c r="K12" s="81" t="str">
        <f t="shared" si="1"/>
        <v/>
      </c>
      <c r="M12" s="81"/>
    </row>
    <row r="13" spans="1:13" x14ac:dyDescent="0.2">
      <c r="A13" s="98" t="s">
        <v>79</v>
      </c>
      <c r="B13">
        <f>IF(ISERROR(VLOOKUP(A13,Maßnahmen!$B$1:$N$599,13,FALSE)*1=TRUE),"",VLOOKUP(A13,Maßnahmen!$B$1:$N$599,13,FALSE)*1)</f>
        <v>0</v>
      </c>
      <c r="C13" s="81" t="str">
        <f t="shared" si="1"/>
        <v/>
      </c>
      <c r="D13" s="81" t="str">
        <f t="shared" si="1"/>
        <v/>
      </c>
      <c r="E13" s="81" t="str">
        <f t="shared" si="1"/>
        <v/>
      </c>
      <c r="F13" s="81" t="str">
        <f t="shared" si="1"/>
        <v/>
      </c>
      <c r="G13" s="81" t="str">
        <f t="shared" si="1"/>
        <v/>
      </c>
      <c r="H13" s="81" t="str">
        <f t="shared" si="1"/>
        <v/>
      </c>
      <c r="I13" s="81" t="str">
        <f t="shared" si="1"/>
        <v/>
      </c>
      <c r="J13" s="81" t="str">
        <f t="shared" si="1"/>
        <v/>
      </c>
      <c r="K13" s="81" t="str">
        <f t="shared" si="1"/>
        <v/>
      </c>
      <c r="M13" s="81"/>
    </row>
    <row r="14" spans="1:13" x14ac:dyDescent="0.2">
      <c r="A14" s="98" t="s">
        <v>80</v>
      </c>
      <c r="B14">
        <f>IF(ISERROR(VLOOKUP(A14,Maßnahmen!$B$1:$N$599,13,FALSE)*1=TRUE),"",VLOOKUP(A14,Maßnahmen!$B$1:$N$599,13,FALSE)*1)</f>
        <v>0</v>
      </c>
      <c r="C14" s="81" t="str">
        <f t="shared" si="1"/>
        <v/>
      </c>
      <c r="D14" s="81" t="str">
        <f t="shared" si="1"/>
        <v/>
      </c>
      <c r="E14" s="81" t="str">
        <f t="shared" si="1"/>
        <v/>
      </c>
      <c r="F14" s="81" t="str">
        <f t="shared" si="1"/>
        <v/>
      </c>
      <c r="G14" s="81" t="str">
        <f t="shared" si="1"/>
        <v/>
      </c>
      <c r="H14" s="81" t="str">
        <f t="shared" si="1"/>
        <v/>
      </c>
      <c r="I14" s="81" t="str">
        <f t="shared" si="1"/>
        <v/>
      </c>
      <c r="J14" s="81" t="str">
        <f t="shared" si="1"/>
        <v/>
      </c>
      <c r="K14" s="81" t="str">
        <f t="shared" si="1"/>
        <v/>
      </c>
      <c r="M14" s="81"/>
    </row>
    <row r="15" spans="1:13" x14ac:dyDescent="0.2">
      <c r="A15" s="98" t="s">
        <v>81</v>
      </c>
      <c r="B15">
        <f>IF(ISERROR(VLOOKUP(A15,Maßnahmen!$B$1:$N$599,13,FALSE)*1=TRUE),"",VLOOKUP(A15,Maßnahmen!$B$1:$N$599,13,FALSE)*1)</f>
        <v>0</v>
      </c>
      <c r="C15" s="81" t="str">
        <f t="shared" si="1"/>
        <v/>
      </c>
      <c r="D15" s="81" t="str">
        <f t="shared" si="1"/>
        <v/>
      </c>
      <c r="E15" s="81" t="str">
        <f t="shared" si="1"/>
        <v/>
      </c>
      <c r="F15" s="81" t="str">
        <f t="shared" si="1"/>
        <v/>
      </c>
      <c r="G15" s="81" t="str">
        <f t="shared" si="1"/>
        <v/>
      </c>
      <c r="H15" s="81" t="str">
        <f t="shared" si="1"/>
        <v/>
      </c>
      <c r="I15" s="81" t="str">
        <f t="shared" si="1"/>
        <v/>
      </c>
      <c r="J15" s="81" t="str">
        <f t="shared" si="1"/>
        <v/>
      </c>
      <c r="K15" s="81" t="str">
        <f t="shared" si="1"/>
        <v/>
      </c>
      <c r="M15" s="81"/>
    </row>
    <row r="16" spans="1:13" x14ac:dyDescent="0.2">
      <c r="A16" s="98" t="s">
        <v>82</v>
      </c>
      <c r="B16">
        <f>IF(ISERROR(VLOOKUP(A16,Maßnahmen!$B$1:$N$599,13,FALSE)*1=TRUE),"",VLOOKUP(A16,Maßnahmen!$B$1:$N$599,13,FALSE)*1)</f>
        <v>0</v>
      </c>
      <c r="C16" s="81" t="str">
        <f t="shared" si="1"/>
        <v/>
      </c>
      <c r="D16" s="81" t="str">
        <f t="shared" si="1"/>
        <v/>
      </c>
      <c r="E16" s="81" t="str">
        <f t="shared" si="1"/>
        <v/>
      </c>
      <c r="F16" s="81" t="str">
        <f t="shared" si="1"/>
        <v/>
      </c>
      <c r="G16" s="81" t="str">
        <f t="shared" si="1"/>
        <v/>
      </c>
      <c r="H16" s="81" t="str">
        <f t="shared" si="1"/>
        <v/>
      </c>
      <c r="I16" s="81" t="str">
        <f t="shared" si="1"/>
        <v/>
      </c>
      <c r="J16" s="81" t="str">
        <f t="shared" si="1"/>
        <v/>
      </c>
      <c r="K16" s="81" t="str">
        <f t="shared" si="1"/>
        <v/>
      </c>
      <c r="M16" s="81"/>
    </row>
    <row r="17" spans="1:13" x14ac:dyDescent="0.2">
      <c r="A17" s="98" t="s">
        <v>83</v>
      </c>
      <c r="B17">
        <f>IF(ISERROR(VLOOKUP(A17,Maßnahmen!$B$1:$N$599,13,FALSE)*1=TRUE),"",VLOOKUP(A17,Maßnahmen!$B$1:$N$599,13,FALSE)*1)</f>
        <v>0</v>
      </c>
      <c r="C17" s="81" t="str">
        <f t="shared" si="1"/>
        <v/>
      </c>
      <c r="D17" s="81" t="str">
        <f t="shared" si="1"/>
        <v/>
      </c>
      <c r="E17" s="81" t="str">
        <f t="shared" si="1"/>
        <v/>
      </c>
      <c r="F17" s="81" t="str">
        <f t="shared" si="1"/>
        <v/>
      </c>
      <c r="G17" s="81" t="str">
        <f t="shared" si="1"/>
        <v/>
      </c>
      <c r="H17" s="81" t="str">
        <f t="shared" si="1"/>
        <v/>
      </c>
      <c r="I17" s="81" t="str">
        <f t="shared" si="1"/>
        <v/>
      </c>
      <c r="J17" s="81" t="str">
        <f t="shared" si="1"/>
        <v/>
      </c>
      <c r="K17" s="81" t="str">
        <f t="shared" si="1"/>
        <v/>
      </c>
      <c r="M17" s="81"/>
    </row>
    <row r="18" spans="1:13" x14ac:dyDescent="0.2">
      <c r="A18" s="98" t="s">
        <v>84</v>
      </c>
      <c r="B18">
        <f>IF(ISERROR(VLOOKUP(A18,Maßnahmen!$B$1:$N$599,13,FALSE)*1=TRUE),"",VLOOKUP(A18,Maßnahmen!$B$1:$N$599,13,FALSE)*1)</f>
        <v>2</v>
      </c>
      <c r="C18" s="81" t="str">
        <f t="shared" si="1"/>
        <v/>
      </c>
      <c r="D18" s="81" t="str">
        <f t="shared" si="1"/>
        <v/>
      </c>
      <c r="E18" s="81" t="str">
        <f t="shared" si="1"/>
        <v/>
      </c>
      <c r="F18" s="81" t="str">
        <f t="shared" si="1"/>
        <v/>
      </c>
      <c r="G18" s="81" t="str">
        <f t="shared" si="1"/>
        <v/>
      </c>
      <c r="H18" s="81" t="str">
        <f t="shared" si="1"/>
        <v/>
      </c>
      <c r="I18" s="81" t="str">
        <f t="shared" si="1"/>
        <v/>
      </c>
      <c r="J18" s="81" t="str">
        <f t="shared" si="1"/>
        <v>, 4.1</v>
      </c>
      <c r="K18" s="81" t="str">
        <f t="shared" si="1"/>
        <v/>
      </c>
      <c r="M18" s="81"/>
    </row>
    <row r="19" spans="1:13" x14ac:dyDescent="0.2">
      <c r="A19" s="98" t="s">
        <v>85</v>
      </c>
      <c r="B19">
        <f>IF(ISERROR(VLOOKUP(A19,Maßnahmen!$B$1:$N$599,13,FALSE)*1=TRUE),"",VLOOKUP(A19,Maßnahmen!$B$1:$N$599,13,FALSE)*1)</f>
        <v>2</v>
      </c>
      <c r="C19" s="81" t="str">
        <f t="shared" si="1"/>
        <v/>
      </c>
      <c r="D19" s="81" t="str">
        <f t="shared" si="1"/>
        <v/>
      </c>
      <c r="E19" s="81" t="str">
        <f t="shared" si="1"/>
        <v/>
      </c>
      <c r="F19" s="81" t="str">
        <f t="shared" si="1"/>
        <v/>
      </c>
      <c r="G19" s="81" t="str">
        <f t="shared" si="1"/>
        <v/>
      </c>
      <c r="H19" s="81" t="str">
        <f t="shared" si="1"/>
        <v/>
      </c>
      <c r="I19" s="81" t="str">
        <f t="shared" si="1"/>
        <v/>
      </c>
      <c r="J19" s="81" t="str">
        <f t="shared" si="1"/>
        <v>, 4.2</v>
      </c>
      <c r="K19" s="81" t="str">
        <f t="shared" si="1"/>
        <v/>
      </c>
      <c r="M19" s="81"/>
    </row>
    <row r="20" spans="1:13" x14ac:dyDescent="0.2">
      <c r="A20" s="98" t="s">
        <v>86</v>
      </c>
      <c r="B20">
        <f>IF(ISERROR(VLOOKUP(A20,Maßnahmen!$B$1:$N$599,13,FALSE)*1=TRUE),"",VLOOKUP(A20,Maßnahmen!$B$1:$N$599,13,FALSE)*1)</f>
        <v>2</v>
      </c>
      <c r="C20" s="81" t="str">
        <f t="shared" si="1"/>
        <v/>
      </c>
      <c r="D20" s="81" t="str">
        <f t="shared" si="1"/>
        <v/>
      </c>
      <c r="E20" s="81" t="str">
        <f t="shared" si="1"/>
        <v/>
      </c>
      <c r="F20" s="81" t="str">
        <f t="shared" si="1"/>
        <v/>
      </c>
      <c r="G20" s="81" t="str">
        <f t="shared" si="1"/>
        <v/>
      </c>
      <c r="H20" s="81" t="str">
        <f t="shared" si="1"/>
        <v/>
      </c>
      <c r="I20" s="81" t="str">
        <f t="shared" si="1"/>
        <v/>
      </c>
      <c r="J20" s="81" t="str">
        <f t="shared" si="1"/>
        <v>, 4.3</v>
      </c>
      <c r="K20" s="81" t="str">
        <f t="shared" si="1"/>
        <v/>
      </c>
      <c r="M20" s="81"/>
    </row>
    <row r="21" spans="1:13" x14ac:dyDescent="0.2">
      <c r="A21" s="98" t="s">
        <v>88</v>
      </c>
      <c r="B21">
        <f>IF(ISERROR(VLOOKUP(A21,Maßnahmen!$B$1:$N$599,13,FALSE)*1=TRUE),"",VLOOKUP(A21,Maßnahmen!$B$1:$N$599,13,FALSE)*1)</f>
        <v>2</v>
      </c>
      <c r="C21" s="81" t="str">
        <f t="shared" si="1"/>
        <v/>
      </c>
      <c r="D21" s="81" t="str">
        <f t="shared" si="1"/>
        <v/>
      </c>
      <c r="E21" s="81" t="str">
        <f t="shared" si="1"/>
        <v/>
      </c>
      <c r="F21" s="81" t="str">
        <f t="shared" si="1"/>
        <v/>
      </c>
      <c r="G21" s="81" t="str">
        <f t="shared" si="1"/>
        <v/>
      </c>
      <c r="H21" s="81" t="str">
        <f t="shared" si="1"/>
        <v/>
      </c>
      <c r="I21" s="81" t="str">
        <f t="shared" si="1"/>
        <v/>
      </c>
      <c r="J21" s="81" t="str">
        <f t="shared" si="1"/>
        <v>, 5.1</v>
      </c>
      <c r="K21" s="81" t="str">
        <f t="shared" si="1"/>
        <v/>
      </c>
      <c r="M21" s="81"/>
    </row>
    <row r="22" spans="1:13" x14ac:dyDescent="0.2">
      <c r="A22" s="98" t="s">
        <v>89</v>
      </c>
      <c r="B22">
        <f>IF(ISERROR(VLOOKUP(A22,Maßnahmen!$B$1:$N$599,13,FALSE)*1=TRUE),"",VLOOKUP(A22,Maßnahmen!$B$1:$N$599,13,FALSE)*1)</f>
        <v>0</v>
      </c>
      <c r="C22" s="81" t="str">
        <f t="shared" si="1"/>
        <v/>
      </c>
      <c r="D22" s="81" t="str">
        <f t="shared" si="1"/>
        <v/>
      </c>
      <c r="E22" s="81" t="str">
        <f t="shared" si="1"/>
        <v/>
      </c>
      <c r="F22" s="81" t="str">
        <f t="shared" si="1"/>
        <v/>
      </c>
      <c r="G22" s="81" t="str">
        <f t="shared" si="1"/>
        <v/>
      </c>
      <c r="H22" s="81" t="str">
        <f t="shared" si="1"/>
        <v/>
      </c>
      <c r="I22" s="81" t="str">
        <f t="shared" si="1"/>
        <v/>
      </c>
      <c r="J22" s="81" t="str">
        <f t="shared" si="1"/>
        <v/>
      </c>
      <c r="K22" s="81" t="str">
        <f t="shared" si="1"/>
        <v/>
      </c>
      <c r="M22" s="81"/>
    </row>
    <row r="23" spans="1:13" x14ac:dyDescent="0.2">
      <c r="A23" s="98" t="s">
        <v>90</v>
      </c>
      <c r="B23">
        <f>IF(ISERROR(VLOOKUP(A23,Maßnahmen!$B$1:$N$599,13,FALSE)*1=TRUE),"",VLOOKUP(A23,Maßnahmen!$B$1:$N$599,13,FALSE)*1)</f>
        <v>0</v>
      </c>
      <c r="C23" s="81" t="str">
        <f t="shared" si="1"/>
        <v/>
      </c>
      <c r="D23" s="81" t="str">
        <f t="shared" si="1"/>
        <v/>
      </c>
      <c r="E23" s="81" t="str">
        <f t="shared" si="1"/>
        <v/>
      </c>
      <c r="F23" s="81" t="str">
        <f t="shared" si="1"/>
        <v/>
      </c>
      <c r="G23" s="81" t="str">
        <f t="shared" si="1"/>
        <v/>
      </c>
      <c r="H23" s="81" t="str">
        <f t="shared" si="1"/>
        <v/>
      </c>
      <c r="I23" s="81" t="str">
        <f t="shared" si="1"/>
        <v/>
      </c>
      <c r="J23" s="81" t="str">
        <f t="shared" si="1"/>
        <v/>
      </c>
      <c r="K23" s="81" t="str">
        <f t="shared" si="1"/>
        <v/>
      </c>
      <c r="M23" s="81"/>
    </row>
    <row r="24" spans="1:13" x14ac:dyDescent="0.2">
      <c r="A24" s="98" t="s">
        <v>91</v>
      </c>
      <c r="B24">
        <f>IF(ISERROR(VLOOKUP(A24,Maßnahmen!$B$1:$N$599,13,FALSE)*1=TRUE),"",VLOOKUP(A24,Maßnahmen!$B$1:$N$599,13,FALSE)*1)</f>
        <v>2</v>
      </c>
      <c r="C24" s="81" t="str">
        <f t="shared" si="1"/>
        <v/>
      </c>
      <c r="D24" s="81" t="str">
        <f t="shared" si="1"/>
        <v/>
      </c>
      <c r="E24" s="81" t="str">
        <f t="shared" si="1"/>
        <v/>
      </c>
      <c r="F24" s="81" t="str">
        <f t="shared" si="1"/>
        <v/>
      </c>
      <c r="G24" s="81" t="str">
        <f t="shared" si="1"/>
        <v/>
      </c>
      <c r="H24" s="81" t="str">
        <f t="shared" si="1"/>
        <v/>
      </c>
      <c r="I24" s="81" t="str">
        <f t="shared" si="1"/>
        <v/>
      </c>
      <c r="J24" s="81" t="str">
        <f t="shared" si="1"/>
        <v>, 5.4</v>
      </c>
      <c r="K24" s="81" t="str">
        <f t="shared" si="1"/>
        <v/>
      </c>
      <c r="M24" s="81"/>
    </row>
    <row r="25" spans="1:13" x14ac:dyDescent="0.2">
      <c r="A25" s="98" t="s">
        <v>92</v>
      </c>
      <c r="B25">
        <f>IF(ISERROR(VLOOKUP(A25,Maßnahmen!$B$1:$N$599,13,FALSE)*1=TRUE),"",VLOOKUP(A25,Maßnahmen!$B$1:$N$599,13,FALSE)*1)</f>
        <v>3</v>
      </c>
      <c r="C25" s="81" t="str">
        <f t="shared" si="1"/>
        <v/>
      </c>
      <c r="D25" s="81" t="str">
        <f t="shared" si="1"/>
        <v/>
      </c>
      <c r="E25" s="81" t="str">
        <f t="shared" si="1"/>
        <v/>
      </c>
      <c r="F25" s="81" t="str">
        <f t="shared" si="1"/>
        <v/>
      </c>
      <c r="G25" s="81" t="str">
        <f t="shared" si="1"/>
        <v/>
      </c>
      <c r="H25" s="81" t="str">
        <f t="shared" si="1"/>
        <v/>
      </c>
      <c r="I25" s="81" t="str">
        <f t="shared" si="1"/>
        <v>, 6.1</v>
      </c>
      <c r="J25" s="81" t="str">
        <f t="shared" si="1"/>
        <v/>
      </c>
      <c r="K25" s="81" t="str">
        <f t="shared" si="1"/>
        <v/>
      </c>
      <c r="M25" s="81"/>
    </row>
    <row r="26" spans="1:13" x14ac:dyDescent="0.2">
      <c r="A26" s="98" t="s">
        <v>93</v>
      </c>
      <c r="B26">
        <f>IF(ISERROR(VLOOKUP(A26,Maßnahmen!$B$1:$N$599,13,FALSE)*1=TRUE),"",VLOOKUP(A26,Maßnahmen!$B$1:$N$599,13,FALSE)*1)</f>
        <v>3</v>
      </c>
      <c r="C26" s="81" t="str">
        <f t="shared" si="1"/>
        <v/>
      </c>
      <c r="D26" s="81" t="str">
        <f t="shared" si="1"/>
        <v/>
      </c>
      <c r="E26" s="81" t="str">
        <f t="shared" si="1"/>
        <v/>
      </c>
      <c r="F26" s="81" t="str">
        <f t="shared" si="1"/>
        <v/>
      </c>
      <c r="G26" s="81" t="str">
        <f t="shared" si="1"/>
        <v/>
      </c>
      <c r="H26" s="81" t="str">
        <f t="shared" si="1"/>
        <v/>
      </c>
      <c r="I26" s="81" t="str">
        <f t="shared" si="1"/>
        <v>, 6.2</v>
      </c>
      <c r="J26" s="81" t="str">
        <f t="shared" si="1"/>
        <v/>
      </c>
      <c r="K26" s="81" t="str">
        <f t="shared" si="1"/>
        <v/>
      </c>
      <c r="M26" s="81"/>
    </row>
    <row r="27" spans="1:13" x14ac:dyDescent="0.2">
      <c r="A27" s="98" t="s">
        <v>94</v>
      </c>
      <c r="B27">
        <f>IF(ISERROR(VLOOKUP(A27,Maßnahmen!$B$1:$N$599,13,FALSE)*1=TRUE),"",VLOOKUP(A27,Maßnahmen!$B$1:$N$599,13,FALSE)*1)</f>
        <v>0</v>
      </c>
      <c r="C27" s="81" t="str">
        <f t="shared" si="1"/>
        <v/>
      </c>
      <c r="D27" s="81" t="str">
        <f t="shared" si="1"/>
        <v/>
      </c>
      <c r="E27" s="81" t="str">
        <f t="shared" si="1"/>
        <v/>
      </c>
      <c r="F27" s="81" t="str">
        <f t="shared" si="1"/>
        <v/>
      </c>
      <c r="G27" s="81" t="str">
        <f t="shared" si="1"/>
        <v/>
      </c>
      <c r="H27" s="81" t="str">
        <f t="shared" si="1"/>
        <v/>
      </c>
      <c r="I27" s="81" t="str">
        <f t="shared" si="1"/>
        <v/>
      </c>
      <c r="J27" s="81" t="str">
        <f t="shared" si="1"/>
        <v/>
      </c>
      <c r="K27" s="81" t="str">
        <f t="shared" si="1"/>
        <v/>
      </c>
      <c r="M27" s="81"/>
    </row>
    <row r="28" spans="1:13" x14ac:dyDescent="0.2">
      <c r="A28" s="98" t="s">
        <v>95</v>
      </c>
      <c r="B28">
        <f>IF(ISERROR(VLOOKUP(A28,Maßnahmen!$B$1:$N$599,13,FALSE)*1=TRUE),"",VLOOKUP(A28,Maßnahmen!$B$1:$N$599,13,FALSE)*1)</f>
        <v>3</v>
      </c>
      <c r="C28" s="81" t="str">
        <f t="shared" si="1"/>
        <v/>
      </c>
      <c r="D28" s="81" t="str">
        <f t="shared" si="1"/>
        <v/>
      </c>
      <c r="E28" s="81" t="str">
        <f t="shared" si="1"/>
        <v/>
      </c>
      <c r="F28" s="81" t="str">
        <f t="shared" si="1"/>
        <v/>
      </c>
      <c r="G28" s="81" t="str">
        <f t="shared" si="1"/>
        <v/>
      </c>
      <c r="H28" s="81" t="str">
        <f t="shared" si="1"/>
        <v/>
      </c>
      <c r="I28" s="81" t="str">
        <f t="shared" si="1"/>
        <v>, 6.4</v>
      </c>
      <c r="J28" s="81" t="str">
        <f t="shared" si="1"/>
        <v/>
      </c>
      <c r="K28" s="81" t="str">
        <f t="shared" si="1"/>
        <v/>
      </c>
      <c r="M28" s="81"/>
    </row>
    <row r="29" spans="1:13" x14ac:dyDescent="0.2">
      <c r="A29" s="98" t="s">
        <v>96</v>
      </c>
      <c r="B29">
        <f>IF(ISERROR(VLOOKUP(A29,Maßnahmen!$B$1:$N$599,13,FALSE)*1=TRUE),"",VLOOKUP(A29,Maßnahmen!$B$1:$N$599,13,FALSE)*1)</f>
        <v>4</v>
      </c>
      <c r="C29" s="81" t="str">
        <f t="shared" si="1"/>
        <v/>
      </c>
      <c r="D29" s="81" t="str">
        <f t="shared" si="1"/>
        <v/>
      </c>
      <c r="E29" s="81" t="str">
        <f t="shared" si="1"/>
        <v/>
      </c>
      <c r="F29" s="81" t="str">
        <f t="shared" si="1"/>
        <v/>
      </c>
      <c r="G29" s="81" t="str">
        <f t="shared" si="1"/>
        <v/>
      </c>
      <c r="H29" s="81" t="str">
        <f t="shared" si="1"/>
        <v>, 7.1</v>
      </c>
      <c r="I29" s="81" t="str">
        <f t="shared" si="1"/>
        <v/>
      </c>
      <c r="J29" s="81" t="str">
        <f t="shared" si="1"/>
        <v/>
      </c>
      <c r="K29" s="81" t="str">
        <f t="shared" si="1"/>
        <v/>
      </c>
      <c r="M29" s="81"/>
    </row>
    <row r="30" spans="1:13" x14ac:dyDescent="0.2">
      <c r="A30" s="98" t="s">
        <v>97</v>
      </c>
      <c r="B30">
        <f>IF(ISERROR(VLOOKUP(A30,Maßnahmen!$B$1:$N$599,13,FALSE)*1=TRUE),"",VLOOKUP(A30,Maßnahmen!$B$1:$N$599,13,FALSE)*1)</f>
        <v>0</v>
      </c>
      <c r="C30" s="81" t="str">
        <f t="shared" si="1"/>
        <v/>
      </c>
      <c r="D30" s="81" t="str">
        <f t="shared" si="1"/>
        <v/>
      </c>
      <c r="E30" s="81" t="str">
        <f t="shared" si="1"/>
        <v/>
      </c>
      <c r="F30" s="81" t="str">
        <f t="shared" si="1"/>
        <v/>
      </c>
      <c r="G30" s="81" t="str">
        <f t="shared" si="1"/>
        <v/>
      </c>
      <c r="H30" s="81" t="str">
        <f t="shared" si="1"/>
        <v/>
      </c>
      <c r="I30" s="81" t="str">
        <f t="shared" si="1"/>
        <v/>
      </c>
      <c r="J30" s="81" t="str">
        <f t="shared" si="1"/>
        <v/>
      </c>
      <c r="K30" s="81" t="str">
        <f t="shared" si="1"/>
        <v/>
      </c>
      <c r="M30" s="81"/>
    </row>
    <row r="31" spans="1:13" x14ac:dyDescent="0.2">
      <c r="A31" s="98" t="s">
        <v>107</v>
      </c>
      <c r="B31">
        <f>IF(ISERROR(VLOOKUP(A31,Maßnahmen!$B$1:$N$599,13,FALSE)*1=TRUE),"",VLOOKUP(A31,Maßnahmen!$B$1:$N$599,13,FALSE)*1)</f>
        <v>0</v>
      </c>
      <c r="C31" s="81" t="str">
        <f t="shared" si="1"/>
        <v/>
      </c>
      <c r="D31" s="81" t="str">
        <f t="shared" si="1"/>
        <v/>
      </c>
      <c r="E31" s="81" t="str">
        <f t="shared" si="1"/>
        <v/>
      </c>
      <c r="F31" s="81" t="str">
        <f t="shared" si="1"/>
        <v/>
      </c>
      <c r="G31" s="81" t="str">
        <f t="shared" si="1"/>
        <v/>
      </c>
      <c r="H31" s="81" t="str">
        <f t="shared" si="1"/>
        <v/>
      </c>
      <c r="I31" s="81" t="str">
        <f t="shared" si="1"/>
        <v/>
      </c>
      <c r="J31" s="81" t="str">
        <f t="shared" si="1"/>
        <v/>
      </c>
      <c r="K31" s="81" t="str">
        <f t="shared" ref="D31:K44" si="2">IF($B31=K$3,", "&amp;$A31,"")</f>
        <v/>
      </c>
      <c r="M31" s="81"/>
    </row>
    <row r="32" spans="1:13" x14ac:dyDescent="0.2">
      <c r="A32" s="98" t="s">
        <v>98</v>
      </c>
      <c r="B32">
        <f>IF(ISERROR(VLOOKUP(A32,Maßnahmen!$B$1:$N$599,13,FALSE)*1=TRUE),"",VLOOKUP(A32,Maßnahmen!$B$1:$N$599,13,FALSE)*1)</f>
        <v>3</v>
      </c>
      <c r="C32" s="81" t="str">
        <f t="shared" si="1"/>
        <v/>
      </c>
      <c r="D32" s="81" t="str">
        <f t="shared" si="2"/>
        <v/>
      </c>
      <c r="E32" s="81" t="str">
        <f t="shared" si="2"/>
        <v/>
      </c>
      <c r="F32" s="81" t="str">
        <f t="shared" si="2"/>
        <v/>
      </c>
      <c r="G32" s="81" t="str">
        <f t="shared" si="2"/>
        <v/>
      </c>
      <c r="H32" s="81" t="str">
        <f t="shared" si="2"/>
        <v/>
      </c>
      <c r="I32" s="81" t="str">
        <f t="shared" si="2"/>
        <v>, 8.1</v>
      </c>
      <c r="J32" s="81" t="str">
        <f t="shared" si="2"/>
        <v/>
      </c>
      <c r="K32" s="81" t="str">
        <f t="shared" si="2"/>
        <v/>
      </c>
      <c r="M32" s="81"/>
    </row>
    <row r="33" spans="1:27" x14ac:dyDescent="0.2">
      <c r="A33" s="98" t="s">
        <v>99</v>
      </c>
      <c r="B33">
        <f>IF(ISERROR(VLOOKUP(A33,Maßnahmen!$B$1:$N$599,13,FALSE)*1=TRUE),"",VLOOKUP(A33,Maßnahmen!$B$1:$N$599,13,FALSE)*1)</f>
        <v>3</v>
      </c>
      <c r="C33" s="81" t="str">
        <f t="shared" si="1"/>
        <v/>
      </c>
      <c r="D33" s="81" t="str">
        <f t="shared" si="2"/>
        <v/>
      </c>
      <c r="E33" s="81" t="str">
        <f t="shared" si="2"/>
        <v/>
      </c>
      <c r="F33" s="81" t="str">
        <f t="shared" si="2"/>
        <v/>
      </c>
      <c r="G33" s="81" t="str">
        <f t="shared" si="2"/>
        <v/>
      </c>
      <c r="H33" s="81" t="str">
        <f t="shared" si="2"/>
        <v/>
      </c>
      <c r="I33" s="81" t="str">
        <f t="shared" si="2"/>
        <v>, 8.2</v>
      </c>
      <c r="J33" s="81" t="str">
        <f t="shared" si="2"/>
        <v/>
      </c>
      <c r="K33" s="81" t="str">
        <f t="shared" si="2"/>
        <v/>
      </c>
      <c r="M33" s="81"/>
    </row>
    <row r="34" spans="1:27" x14ac:dyDescent="0.2">
      <c r="A34" s="98" t="s">
        <v>100</v>
      </c>
      <c r="B34">
        <f>IF(ISERROR(VLOOKUP(A34,Maßnahmen!$B$1:$N$599,13,FALSE)*1=TRUE),"",VLOOKUP(A34,Maßnahmen!$B$1:$N$599,13,FALSE)*1)</f>
        <v>0</v>
      </c>
      <c r="C34" s="81" t="str">
        <f t="shared" si="1"/>
        <v/>
      </c>
      <c r="D34" s="81" t="str">
        <f t="shared" si="2"/>
        <v/>
      </c>
      <c r="E34" s="81" t="str">
        <f t="shared" si="2"/>
        <v/>
      </c>
      <c r="F34" s="81" t="str">
        <f t="shared" si="2"/>
        <v/>
      </c>
      <c r="G34" s="81" t="str">
        <f t="shared" si="2"/>
        <v/>
      </c>
      <c r="H34" s="81" t="str">
        <f t="shared" si="2"/>
        <v/>
      </c>
      <c r="I34" s="81" t="str">
        <f t="shared" si="2"/>
        <v/>
      </c>
      <c r="J34" s="81" t="str">
        <f t="shared" si="2"/>
        <v/>
      </c>
      <c r="K34" s="81" t="str">
        <f t="shared" si="2"/>
        <v/>
      </c>
      <c r="M34" s="81"/>
    </row>
    <row r="35" spans="1:27" x14ac:dyDescent="0.2">
      <c r="A35" s="98" t="s">
        <v>101</v>
      </c>
      <c r="B35">
        <f>IF(ISERROR(VLOOKUP(A35,Maßnahmen!$B$1:$N$599,13,FALSE)*1=TRUE),"",VLOOKUP(A35,Maßnahmen!$B$1:$N$599,13,FALSE)*1)</f>
        <v>4</v>
      </c>
      <c r="C35" s="81" t="str">
        <f t="shared" si="1"/>
        <v/>
      </c>
      <c r="D35" s="81" t="str">
        <f t="shared" si="2"/>
        <v/>
      </c>
      <c r="E35" s="81" t="str">
        <f t="shared" si="2"/>
        <v/>
      </c>
      <c r="F35" s="81" t="str">
        <f t="shared" si="2"/>
        <v/>
      </c>
      <c r="G35" s="81" t="str">
        <f t="shared" si="2"/>
        <v/>
      </c>
      <c r="H35" s="81" t="str">
        <f t="shared" si="2"/>
        <v>, 8.4</v>
      </c>
      <c r="I35" s="81" t="str">
        <f t="shared" si="2"/>
        <v/>
      </c>
      <c r="J35" s="81" t="str">
        <f t="shared" si="2"/>
        <v/>
      </c>
      <c r="K35" s="81" t="str">
        <f t="shared" si="2"/>
        <v/>
      </c>
      <c r="M35" s="81"/>
    </row>
    <row r="36" spans="1:27" x14ac:dyDescent="0.2">
      <c r="A36" s="98" t="s">
        <v>102</v>
      </c>
      <c r="B36">
        <f>IF(ISERROR(VLOOKUP(A36,Maßnahmen!$B$1:$N$599,13,FALSE)*1=TRUE),"",VLOOKUP(A36,Maßnahmen!$B$1:$N$599,13,FALSE)*1)</f>
        <v>0</v>
      </c>
      <c r="C36" s="81" t="str">
        <f t="shared" si="1"/>
        <v/>
      </c>
      <c r="D36" s="81" t="str">
        <f t="shared" si="2"/>
        <v/>
      </c>
      <c r="E36" s="81" t="str">
        <f t="shared" si="2"/>
        <v/>
      </c>
      <c r="F36" s="81" t="str">
        <f t="shared" si="2"/>
        <v/>
      </c>
      <c r="G36" s="81" t="str">
        <f t="shared" si="2"/>
        <v/>
      </c>
      <c r="H36" s="81" t="str">
        <f t="shared" si="2"/>
        <v/>
      </c>
      <c r="I36" s="81" t="str">
        <f t="shared" si="2"/>
        <v/>
      </c>
      <c r="J36" s="81" t="str">
        <f t="shared" si="2"/>
        <v/>
      </c>
      <c r="K36" s="81" t="str">
        <f t="shared" si="2"/>
        <v/>
      </c>
      <c r="M36" s="81"/>
    </row>
    <row r="37" spans="1:27" x14ac:dyDescent="0.2">
      <c r="A37" s="98" t="s">
        <v>108</v>
      </c>
      <c r="B37">
        <f>IF(ISERROR(VLOOKUP(A37,Maßnahmen!$B$1:$N$599,13,FALSE)*1=TRUE),"",VLOOKUP(A37,Maßnahmen!$B$1:$N$599,13,FALSE)*1)</f>
        <v>0</v>
      </c>
      <c r="C37" s="81" t="str">
        <f t="shared" si="1"/>
        <v/>
      </c>
      <c r="D37" s="81" t="str">
        <f t="shared" si="2"/>
        <v/>
      </c>
      <c r="E37" s="81" t="str">
        <f t="shared" si="2"/>
        <v/>
      </c>
      <c r="F37" s="81" t="str">
        <f t="shared" si="2"/>
        <v/>
      </c>
      <c r="G37" s="81" t="str">
        <f t="shared" si="2"/>
        <v/>
      </c>
      <c r="H37" s="81" t="str">
        <f t="shared" si="2"/>
        <v/>
      </c>
      <c r="I37" s="81" t="str">
        <f t="shared" si="2"/>
        <v/>
      </c>
      <c r="J37" s="81" t="str">
        <f t="shared" si="2"/>
        <v/>
      </c>
      <c r="K37" s="81" t="str">
        <f t="shared" si="2"/>
        <v/>
      </c>
      <c r="M37" s="81"/>
    </row>
    <row r="38" spans="1:27" x14ac:dyDescent="0.2">
      <c r="A38" s="98" t="s">
        <v>109</v>
      </c>
      <c r="B38">
        <f>IF(ISERROR(VLOOKUP(A38,Maßnahmen!$B$1:$N$599,13,FALSE)*1=TRUE),"",VLOOKUP(A38,Maßnahmen!$B$1:$N$599,13,FALSE)*1)</f>
        <v>3</v>
      </c>
      <c r="C38" s="81" t="str">
        <f t="shared" si="1"/>
        <v/>
      </c>
      <c r="D38" s="81" t="str">
        <f t="shared" si="2"/>
        <v/>
      </c>
      <c r="E38" s="81" t="str">
        <f t="shared" si="2"/>
        <v/>
      </c>
      <c r="F38" s="81" t="str">
        <f t="shared" si="2"/>
        <v/>
      </c>
      <c r="G38" s="81" t="str">
        <f t="shared" si="2"/>
        <v/>
      </c>
      <c r="H38" s="81" t="str">
        <f t="shared" si="2"/>
        <v/>
      </c>
      <c r="I38" s="81" t="str">
        <f t="shared" si="2"/>
        <v>, 8.7</v>
      </c>
      <c r="J38" s="81" t="str">
        <f t="shared" si="2"/>
        <v/>
      </c>
      <c r="K38" s="81" t="str">
        <f t="shared" si="2"/>
        <v/>
      </c>
      <c r="M38" s="81"/>
    </row>
    <row r="39" spans="1:27" x14ac:dyDescent="0.2">
      <c r="A39" s="98" t="s">
        <v>110</v>
      </c>
      <c r="B39">
        <f>IF(ISERROR(VLOOKUP(A39,Maßnahmen!$B$1:$N$599,13,FALSE)*1=TRUE),"",VLOOKUP(A39,Maßnahmen!$B$1:$N$599,13,FALSE)*1)</f>
        <v>0</v>
      </c>
      <c r="C39" s="81" t="str">
        <f t="shared" si="1"/>
        <v/>
      </c>
      <c r="D39" s="81" t="str">
        <f t="shared" si="2"/>
        <v/>
      </c>
      <c r="E39" s="81" t="str">
        <f t="shared" si="2"/>
        <v/>
      </c>
      <c r="F39" s="81" t="str">
        <f t="shared" si="2"/>
        <v/>
      </c>
      <c r="G39" s="81" t="str">
        <f t="shared" si="2"/>
        <v/>
      </c>
      <c r="H39" s="81" t="str">
        <f t="shared" si="2"/>
        <v/>
      </c>
      <c r="I39" s="81" t="str">
        <f t="shared" si="2"/>
        <v/>
      </c>
      <c r="J39" s="81" t="str">
        <f t="shared" si="2"/>
        <v/>
      </c>
      <c r="K39" s="81" t="str">
        <f t="shared" si="2"/>
        <v/>
      </c>
      <c r="M39" s="81"/>
    </row>
    <row r="40" spans="1:27" x14ac:dyDescent="0.2">
      <c r="A40" s="98" t="s">
        <v>111</v>
      </c>
      <c r="B40">
        <f>IF(ISERROR(VLOOKUP(A40,Maßnahmen!$B$1:$N$599,13,FALSE)*1=TRUE),"",VLOOKUP(A40,Maßnahmen!$B$1:$N$599,13,FALSE)*1)</f>
        <v>0</v>
      </c>
      <c r="C40" s="81" t="str">
        <f t="shared" si="1"/>
        <v/>
      </c>
      <c r="D40" s="81" t="str">
        <f t="shared" si="2"/>
        <v/>
      </c>
      <c r="E40" s="81" t="str">
        <f t="shared" si="2"/>
        <v/>
      </c>
      <c r="F40" s="81" t="str">
        <f t="shared" si="2"/>
        <v/>
      </c>
      <c r="G40" s="81" t="str">
        <f t="shared" si="2"/>
        <v/>
      </c>
      <c r="H40" s="81" t="str">
        <f t="shared" si="2"/>
        <v/>
      </c>
      <c r="I40" s="81" t="str">
        <f t="shared" si="2"/>
        <v/>
      </c>
      <c r="J40" s="81" t="str">
        <f t="shared" si="2"/>
        <v/>
      </c>
      <c r="K40" s="81" t="str">
        <f t="shared" si="2"/>
        <v/>
      </c>
      <c r="M40" s="81"/>
    </row>
    <row r="41" spans="1:27" x14ac:dyDescent="0.2">
      <c r="A41" s="98" t="s">
        <v>112</v>
      </c>
      <c r="B41">
        <f>IF(ISERROR(VLOOKUP(A41,Maßnahmen!$B$1:$N$599,13,FALSE)*1=TRUE),"",VLOOKUP(A41,Maßnahmen!$B$1:$N$599,13,FALSE)*1)</f>
        <v>0</v>
      </c>
      <c r="C41" s="81" t="str">
        <f t="shared" si="1"/>
        <v/>
      </c>
      <c r="D41" s="81" t="str">
        <f t="shared" si="2"/>
        <v/>
      </c>
      <c r="E41" s="81" t="str">
        <f t="shared" si="2"/>
        <v/>
      </c>
      <c r="F41" s="81" t="str">
        <f t="shared" si="2"/>
        <v/>
      </c>
      <c r="G41" s="81" t="str">
        <f t="shared" si="2"/>
        <v/>
      </c>
      <c r="H41" s="81" t="str">
        <f t="shared" si="2"/>
        <v/>
      </c>
      <c r="I41" s="81" t="str">
        <f t="shared" si="2"/>
        <v/>
      </c>
      <c r="J41" s="81" t="str">
        <f t="shared" si="2"/>
        <v/>
      </c>
      <c r="K41" s="81" t="str">
        <f t="shared" si="2"/>
        <v/>
      </c>
      <c r="M41" s="81"/>
    </row>
    <row r="42" spans="1:27" x14ac:dyDescent="0.2">
      <c r="A42" s="98" t="s">
        <v>103</v>
      </c>
      <c r="B42">
        <f>IF(ISERROR(VLOOKUP(A42,Maßnahmen!$B$1:$N$599,13,FALSE)*1=TRUE),"",VLOOKUP(A42,Maßnahmen!$B$1:$N$599,13,FALSE)*1)</f>
        <v>0</v>
      </c>
      <c r="C42" s="81" t="str">
        <f t="shared" si="1"/>
        <v/>
      </c>
      <c r="D42" s="81" t="str">
        <f t="shared" si="2"/>
        <v/>
      </c>
      <c r="E42" s="81" t="str">
        <f t="shared" si="2"/>
        <v/>
      </c>
      <c r="F42" s="81" t="str">
        <f t="shared" si="2"/>
        <v/>
      </c>
      <c r="G42" s="81" t="str">
        <f t="shared" si="2"/>
        <v/>
      </c>
      <c r="H42" s="81" t="str">
        <f t="shared" si="2"/>
        <v/>
      </c>
      <c r="I42" s="81" t="str">
        <f t="shared" si="2"/>
        <v/>
      </c>
      <c r="J42" s="81" t="str">
        <f t="shared" si="2"/>
        <v/>
      </c>
      <c r="K42" s="81" t="str">
        <f t="shared" si="2"/>
        <v/>
      </c>
      <c r="M42" s="81"/>
    </row>
    <row r="43" spans="1:27" x14ac:dyDescent="0.2">
      <c r="A43" s="98" t="s">
        <v>104</v>
      </c>
      <c r="B43">
        <f>IF(ISERROR(VLOOKUP(A43,Maßnahmen!$B$1:$N$599,13,FALSE)*1=TRUE),"",VLOOKUP(A43,Maßnahmen!$B$1:$N$599,13,FALSE)*1)</f>
        <v>0</v>
      </c>
      <c r="C43" s="81" t="str">
        <f t="shared" si="1"/>
        <v/>
      </c>
      <c r="D43" s="81" t="str">
        <f t="shared" si="2"/>
        <v/>
      </c>
      <c r="E43" s="81" t="str">
        <f t="shared" si="2"/>
        <v/>
      </c>
      <c r="F43" s="81" t="str">
        <f t="shared" si="2"/>
        <v/>
      </c>
      <c r="G43" s="81" t="str">
        <f t="shared" si="2"/>
        <v/>
      </c>
      <c r="H43" s="81" t="str">
        <f t="shared" si="2"/>
        <v/>
      </c>
      <c r="I43" s="81" t="str">
        <f t="shared" si="2"/>
        <v/>
      </c>
      <c r="J43" s="81" t="str">
        <f t="shared" si="2"/>
        <v/>
      </c>
      <c r="K43" s="81" t="str">
        <f t="shared" si="2"/>
        <v/>
      </c>
      <c r="M43" s="81"/>
    </row>
    <row r="44" spans="1:27" x14ac:dyDescent="0.2">
      <c r="A44" s="98" t="s">
        <v>105</v>
      </c>
      <c r="B44">
        <f>IF(ISERROR(VLOOKUP(A44,Maßnahmen!$B$1:$N$599,13,FALSE)*1=TRUE),"",VLOOKUP(A44,Maßnahmen!$B$1:$N$599,13,FALSE)*1)</f>
        <v>0</v>
      </c>
      <c r="C44" s="81" t="str">
        <f t="shared" si="1"/>
        <v/>
      </c>
      <c r="D44" s="81" t="str">
        <f t="shared" si="2"/>
        <v/>
      </c>
      <c r="E44" s="81" t="str">
        <f t="shared" si="2"/>
        <v/>
      </c>
      <c r="F44" s="81" t="str">
        <f t="shared" si="2"/>
        <v/>
      </c>
      <c r="G44" s="81" t="str">
        <f t="shared" si="2"/>
        <v/>
      </c>
      <c r="H44" s="81" t="str">
        <f t="shared" si="2"/>
        <v/>
      </c>
      <c r="I44" s="81" t="str">
        <f t="shared" si="2"/>
        <v/>
      </c>
      <c r="J44" s="81" t="str">
        <f t="shared" si="2"/>
        <v/>
      </c>
      <c r="K44" s="81" t="str">
        <f t="shared" si="2"/>
        <v/>
      </c>
      <c r="M44" s="81"/>
    </row>
    <row r="45" spans="1:27" hidden="1" x14ac:dyDescent="0.2">
      <c r="C45" s="81" t="str">
        <f>CONCATENATE(C4,C5,C6,C7,C8,C9,C10,C11,C12,C13,C14,C15,C16,C17,C18,C19,C20,C21,C22,C23,C24,C25,C26,C27,C28,C29,C30,C31,C32,C33)</f>
        <v/>
      </c>
      <c r="D45" s="81" t="str">
        <f t="shared" ref="D45:K45" si="3">CONCATENATE(D4,D5,D6,D7,D8,D9,D10,D11,D12,D13,D14,D15,D16,D17,D18,D19,D20,D21,D22,D23,D24,D25,D26,D27,D28,D29,D30,D31,D32,D33)</f>
        <v/>
      </c>
      <c r="E45" s="81" t="str">
        <f t="shared" si="3"/>
        <v/>
      </c>
      <c r="F45" s="81" t="str">
        <f t="shared" si="3"/>
        <v/>
      </c>
      <c r="G45" s="81" t="str">
        <f t="shared" si="3"/>
        <v/>
      </c>
      <c r="H45" s="81" t="str">
        <f t="shared" si="3"/>
        <v>, 1.2, 7.1</v>
      </c>
      <c r="I45" s="81" t="str">
        <f t="shared" si="3"/>
        <v>, 1.1, 2.2, 6.1, 6.2, 6.4, 8.1, 8.2</v>
      </c>
      <c r="J45" s="81" t="str">
        <f t="shared" si="3"/>
        <v>, 1.4, 2.1, 4.1, 4.2, 4.3, 5.1, 5.4</v>
      </c>
      <c r="K45" s="81" t="str">
        <f t="shared" si="3"/>
        <v/>
      </c>
    </row>
    <row r="46" spans="1:27" ht="51" x14ac:dyDescent="0.2">
      <c r="C46" s="117" t="str">
        <f>CONCATENATE(C45,C34,C35,C36,C37,C38,C39,C40,C41,C42,C43,C44,)</f>
        <v/>
      </c>
      <c r="D46" s="117" t="str">
        <f t="shared" ref="D46:K46" si="4">CONCATENATE(D45,D34,D35,D36,D37,D38,D39,D40,D41,D42,D43,D44,)</f>
        <v/>
      </c>
      <c r="E46" s="117" t="str">
        <f t="shared" si="4"/>
        <v/>
      </c>
      <c r="F46" s="117" t="str">
        <f t="shared" si="4"/>
        <v/>
      </c>
      <c r="G46" s="117" t="str">
        <f t="shared" si="4"/>
        <v/>
      </c>
      <c r="H46" s="117" t="str">
        <f t="shared" si="4"/>
        <v>, 1.2, 7.1, 8.4</v>
      </c>
      <c r="I46" s="117" t="str">
        <f t="shared" si="4"/>
        <v>, 1.1, 2.2, 6.1, 6.2, 6.4, 8.1, 8.2, 8.7</v>
      </c>
      <c r="J46" s="117" t="str">
        <f t="shared" si="4"/>
        <v>, 1.4, 2.1, 4.1, 4.2, 4.3, 5.1, 5.4</v>
      </c>
      <c r="K46" s="117" t="str">
        <f t="shared" si="4"/>
        <v/>
      </c>
    </row>
    <row r="48" spans="1:27" x14ac:dyDescent="0.2">
      <c r="C48" s="146" t="s">
        <v>154</v>
      </c>
      <c r="D48" s="146" t="s">
        <v>156</v>
      </c>
      <c r="E48" s="146" t="s">
        <v>155</v>
      </c>
      <c r="F48" s="145" t="s">
        <v>157</v>
      </c>
      <c r="G48" s="145" t="s">
        <v>158</v>
      </c>
      <c r="H48" s="145" t="s">
        <v>159</v>
      </c>
      <c r="I48" s="145" t="s">
        <v>177</v>
      </c>
      <c r="J48" s="145" t="s">
        <v>178</v>
      </c>
      <c r="K48" s="145" t="s">
        <v>179</v>
      </c>
      <c r="L48" s="145" t="s">
        <v>160</v>
      </c>
      <c r="M48" s="147" t="s">
        <v>161</v>
      </c>
      <c r="N48" s="147" t="s">
        <v>162</v>
      </c>
      <c r="O48" s="147" t="s">
        <v>163</v>
      </c>
      <c r="P48" s="147" t="s">
        <v>164</v>
      </c>
      <c r="Q48" s="147" t="s">
        <v>165</v>
      </c>
      <c r="R48" s="147" t="s">
        <v>166</v>
      </c>
      <c r="S48" s="147" t="s">
        <v>167</v>
      </c>
      <c r="T48" s="147" t="s">
        <v>168</v>
      </c>
      <c r="U48" s="147" t="s">
        <v>169</v>
      </c>
      <c r="V48" s="147" t="s">
        <v>170</v>
      </c>
      <c r="W48" s="147" t="s">
        <v>171</v>
      </c>
      <c r="X48" s="147" t="s">
        <v>172</v>
      </c>
      <c r="Y48" s="148" t="s">
        <v>173</v>
      </c>
      <c r="Z48" s="148" t="s">
        <v>174</v>
      </c>
      <c r="AA48" s="148" t="s">
        <v>175</v>
      </c>
    </row>
    <row r="49" spans="1:27" x14ac:dyDescent="0.2">
      <c r="A49" s="98" t="s">
        <v>71</v>
      </c>
      <c r="B49" t="str">
        <f>IF(ISERROR(VLOOKUP(A49,Maßnahmen!$B$1:$N$599,13,FALSE)*1=TRUE),"",VLOOKUP(A49,Maßnahmen!$B$1:$N$599,12,FALSE))</f>
        <v>3b</v>
      </c>
      <c r="C49" s="81" t="str">
        <f>IF($B49=C$48,", "&amp;$A49,"")</f>
        <v/>
      </c>
      <c r="D49" s="81" t="str">
        <f>IF($B49=D$48,", "&amp;$A49,"")</f>
        <v/>
      </c>
      <c r="E49" s="81" t="str">
        <f t="shared" ref="E49:AA58" si="5">IF($B49=E$48,", "&amp;$A49,"")</f>
        <v/>
      </c>
      <c r="F49" s="81" t="str">
        <f t="shared" si="5"/>
        <v/>
      </c>
      <c r="G49" s="81" t="str">
        <f t="shared" si="5"/>
        <v>, 1.1</v>
      </c>
      <c r="H49" s="81" t="str">
        <f t="shared" si="5"/>
        <v/>
      </c>
      <c r="I49" s="81" t="str">
        <f t="shared" si="5"/>
        <v/>
      </c>
      <c r="J49" s="81" t="str">
        <f t="shared" si="5"/>
        <v/>
      </c>
      <c r="K49" s="81" t="str">
        <f t="shared" si="5"/>
        <v/>
      </c>
      <c r="L49" s="81" t="str">
        <f t="shared" si="5"/>
        <v/>
      </c>
      <c r="M49" s="81" t="str">
        <f t="shared" si="5"/>
        <v/>
      </c>
      <c r="N49" s="81" t="str">
        <f t="shared" si="5"/>
        <v/>
      </c>
      <c r="O49" s="81" t="str">
        <f t="shared" si="5"/>
        <v/>
      </c>
      <c r="P49" s="81" t="str">
        <f t="shared" si="5"/>
        <v/>
      </c>
      <c r="Q49" s="81" t="str">
        <f t="shared" si="5"/>
        <v/>
      </c>
      <c r="R49" s="81" t="str">
        <f t="shared" si="5"/>
        <v/>
      </c>
      <c r="S49" s="81" t="str">
        <f t="shared" si="5"/>
        <v/>
      </c>
      <c r="T49" s="81" t="str">
        <f t="shared" si="5"/>
        <v/>
      </c>
      <c r="U49" s="81" t="str">
        <f t="shared" si="5"/>
        <v/>
      </c>
      <c r="V49" s="81" t="str">
        <f t="shared" si="5"/>
        <v/>
      </c>
      <c r="W49" s="81" t="str">
        <f t="shared" si="5"/>
        <v/>
      </c>
      <c r="X49" s="81" t="str">
        <f t="shared" si="5"/>
        <v/>
      </c>
      <c r="Y49" s="81" t="str">
        <f t="shared" si="5"/>
        <v/>
      </c>
      <c r="Z49" s="81" t="str">
        <f t="shared" si="5"/>
        <v/>
      </c>
      <c r="AA49" s="81" t="str">
        <f t="shared" si="5"/>
        <v/>
      </c>
    </row>
    <row r="50" spans="1:27" x14ac:dyDescent="0.2">
      <c r="A50" s="98" t="s">
        <v>72</v>
      </c>
      <c r="B50" t="str">
        <f>IF(ISERROR(VLOOKUP(A50,Maßnahmen!$B$1:$N$599,13,FALSE)*1=TRUE),"",VLOOKUP(A50,Maßnahmen!$B$1:$N$599,12,FALSE))</f>
        <v>4b</v>
      </c>
      <c r="C50" s="81" t="str">
        <f t="shared" ref="C50:O73" si="6">IF($B50=C$48,", "&amp;$A50,"")</f>
        <v/>
      </c>
      <c r="D50" s="81" t="str">
        <f t="shared" si="6"/>
        <v/>
      </c>
      <c r="E50" s="81" t="str">
        <f t="shared" si="5"/>
        <v/>
      </c>
      <c r="F50" s="81" t="str">
        <f t="shared" si="5"/>
        <v/>
      </c>
      <c r="G50" s="81" t="str">
        <f t="shared" si="5"/>
        <v/>
      </c>
      <c r="H50" s="81" t="str">
        <f t="shared" si="5"/>
        <v/>
      </c>
      <c r="I50" s="81" t="str">
        <f t="shared" si="5"/>
        <v/>
      </c>
      <c r="J50" s="81" t="str">
        <f t="shared" si="5"/>
        <v>, 1.2</v>
      </c>
      <c r="K50" s="81" t="str">
        <f t="shared" si="5"/>
        <v/>
      </c>
      <c r="L50" s="81" t="str">
        <f t="shared" si="5"/>
        <v/>
      </c>
      <c r="M50" s="81" t="str">
        <f t="shared" si="5"/>
        <v/>
      </c>
      <c r="N50" s="81" t="str">
        <f t="shared" si="5"/>
        <v/>
      </c>
      <c r="O50" s="81" t="str">
        <f t="shared" si="5"/>
        <v/>
      </c>
      <c r="P50" s="81" t="str">
        <f t="shared" si="5"/>
        <v/>
      </c>
      <c r="Q50" s="81" t="str">
        <f t="shared" si="5"/>
        <v/>
      </c>
      <c r="R50" s="81" t="str">
        <f t="shared" si="5"/>
        <v/>
      </c>
      <c r="S50" s="81" t="str">
        <f t="shared" si="5"/>
        <v/>
      </c>
      <c r="T50" s="81" t="str">
        <f t="shared" si="5"/>
        <v/>
      </c>
      <c r="U50" s="81" t="str">
        <f t="shared" si="5"/>
        <v/>
      </c>
      <c r="V50" s="81" t="str">
        <f t="shared" si="5"/>
        <v/>
      </c>
      <c r="W50" s="81" t="str">
        <f t="shared" si="5"/>
        <v/>
      </c>
      <c r="X50" s="81" t="str">
        <f t="shared" si="5"/>
        <v/>
      </c>
      <c r="Y50" s="81" t="str">
        <f t="shared" si="5"/>
        <v/>
      </c>
      <c r="Z50" s="81" t="str">
        <f t="shared" si="5"/>
        <v/>
      </c>
      <c r="AA50" s="81" t="str">
        <f t="shared" si="5"/>
        <v/>
      </c>
    </row>
    <row r="51" spans="1:27" x14ac:dyDescent="0.2">
      <c r="A51" s="98" t="s">
        <v>73</v>
      </c>
      <c r="B51">
        <f>IF(ISERROR(VLOOKUP(A51,Maßnahmen!$B$1:$N$599,13,FALSE)*1=TRUE),"",VLOOKUP(A51,Maßnahmen!$B$1:$N$599,12,FALSE))</f>
        <v>0</v>
      </c>
      <c r="C51" s="81" t="str">
        <f t="shared" si="6"/>
        <v/>
      </c>
      <c r="D51" s="81" t="str">
        <f t="shared" si="6"/>
        <v/>
      </c>
      <c r="E51" s="81" t="str">
        <f t="shared" si="5"/>
        <v/>
      </c>
      <c r="F51" s="81" t="str">
        <f t="shared" si="5"/>
        <v/>
      </c>
      <c r="G51" s="81" t="str">
        <f t="shared" si="5"/>
        <v/>
      </c>
      <c r="H51" s="81" t="str">
        <f t="shared" si="5"/>
        <v/>
      </c>
      <c r="I51" s="81" t="str">
        <f t="shared" si="5"/>
        <v/>
      </c>
      <c r="J51" s="81" t="str">
        <f t="shared" si="5"/>
        <v/>
      </c>
      <c r="K51" s="81" t="str">
        <f t="shared" si="5"/>
        <v/>
      </c>
      <c r="L51" s="81" t="str">
        <f t="shared" si="5"/>
        <v/>
      </c>
      <c r="M51" s="81" t="str">
        <f t="shared" si="5"/>
        <v/>
      </c>
      <c r="N51" s="81" t="str">
        <f t="shared" si="5"/>
        <v/>
      </c>
      <c r="O51" s="81" t="str">
        <f t="shared" si="5"/>
        <v/>
      </c>
      <c r="P51" s="81" t="str">
        <f t="shared" si="5"/>
        <v/>
      </c>
      <c r="Q51" s="81" t="str">
        <f t="shared" si="5"/>
        <v/>
      </c>
      <c r="R51" s="81" t="str">
        <f t="shared" si="5"/>
        <v/>
      </c>
      <c r="S51" s="81" t="str">
        <f t="shared" si="5"/>
        <v/>
      </c>
      <c r="T51" s="81" t="str">
        <f t="shared" si="5"/>
        <v/>
      </c>
      <c r="U51" s="81" t="str">
        <f t="shared" si="5"/>
        <v/>
      </c>
      <c r="V51" s="81" t="str">
        <f t="shared" si="5"/>
        <v/>
      </c>
      <c r="W51" s="81" t="str">
        <f t="shared" si="5"/>
        <v/>
      </c>
      <c r="X51" s="81" t="str">
        <f t="shared" si="5"/>
        <v/>
      </c>
      <c r="Y51" s="81" t="str">
        <f t="shared" si="5"/>
        <v/>
      </c>
      <c r="Z51" s="81" t="str">
        <f t="shared" si="5"/>
        <v/>
      </c>
      <c r="AA51" s="81" t="str">
        <f t="shared" si="5"/>
        <v/>
      </c>
    </row>
    <row r="52" spans="1:27" x14ac:dyDescent="0.2">
      <c r="A52" s="98" t="s">
        <v>74</v>
      </c>
      <c r="B52" t="str">
        <f>IF(ISERROR(VLOOKUP(A52,Maßnahmen!$B$1:$N$599,13,FALSE)*1=TRUE),"",VLOOKUP(A52,Maßnahmen!$B$1:$N$599,12,FALSE))</f>
        <v>2a</v>
      </c>
      <c r="C52" s="81" t="str">
        <f t="shared" si="6"/>
        <v/>
      </c>
      <c r="D52" s="81" t="str">
        <f t="shared" si="6"/>
        <v>, 1.4</v>
      </c>
      <c r="E52" s="81" t="str">
        <f t="shared" si="5"/>
        <v/>
      </c>
      <c r="F52" s="81" t="str">
        <f t="shared" si="5"/>
        <v/>
      </c>
      <c r="G52" s="81" t="str">
        <f t="shared" si="5"/>
        <v/>
      </c>
      <c r="H52" s="81" t="str">
        <f t="shared" si="5"/>
        <v/>
      </c>
      <c r="I52" s="81" t="str">
        <f t="shared" si="5"/>
        <v/>
      </c>
      <c r="J52" s="81" t="str">
        <f t="shared" si="5"/>
        <v/>
      </c>
      <c r="K52" s="81" t="str">
        <f t="shared" si="5"/>
        <v/>
      </c>
      <c r="L52" s="81" t="str">
        <f t="shared" si="5"/>
        <v/>
      </c>
      <c r="M52" s="81" t="str">
        <f t="shared" si="5"/>
        <v/>
      </c>
      <c r="N52" s="81" t="str">
        <f t="shared" si="5"/>
        <v/>
      </c>
      <c r="O52" s="81" t="str">
        <f t="shared" si="5"/>
        <v/>
      </c>
      <c r="P52" s="81" t="str">
        <f t="shared" si="5"/>
        <v/>
      </c>
      <c r="Q52" s="81" t="str">
        <f t="shared" si="5"/>
        <v/>
      </c>
      <c r="R52" s="81" t="str">
        <f t="shared" si="5"/>
        <v/>
      </c>
      <c r="S52" s="81" t="str">
        <f t="shared" si="5"/>
        <v/>
      </c>
      <c r="T52" s="81" t="str">
        <f t="shared" si="5"/>
        <v/>
      </c>
      <c r="U52" s="81" t="str">
        <f t="shared" si="5"/>
        <v/>
      </c>
      <c r="V52" s="81" t="str">
        <f t="shared" si="5"/>
        <v/>
      </c>
      <c r="W52" s="81" t="str">
        <f t="shared" si="5"/>
        <v/>
      </c>
      <c r="X52" s="81" t="str">
        <f t="shared" si="5"/>
        <v/>
      </c>
      <c r="Y52" s="81" t="str">
        <f t="shared" si="5"/>
        <v/>
      </c>
      <c r="Z52" s="81" t="str">
        <f t="shared" si="5"/>
        <v/>
      </c>
      <c r="AA52" s="81" t="str">
        <f t="shared" si="5"/>
        <v/>
      </c>
    </row>
    <row r="53" spans="1:27" x14ac:dyDescent="0.2">
      <c r="A53" s="98" t="s">
        <v>75</v>
      </c>
      <c r="B53">
        <f>IF(ISERROR(VLOOKUP(A53,Maßnahmen!$B$1:$N$599,13,FALSE)*1=TRUE),"",VLOOKUP(A53,Maßnahmen!$B$1:$N$599,12,FALSE))</f>
        <v>0</v>
      </c>
      <c r="C53" s="81" t="str">
        <f t="shared" si="6"/>
        <v/>
      </c>
      <c r="D53" s="81" t="str">
        <f t="shared" si="6"/>
        <v/>
      </c>
      <c r="E53" s="81" t="str">
        <f t="shared" si="5"/>
        <v/>
      </c>
      <c r="F53" s="81" t="str">
        <f t="shared" si="5"/>
        <v/>
      </c>
      <c r="G53" s="81" t="str">
        <f t="shared" si="5"/>
        <v/>
      </c>
      <c r="H53" s="81" t="str">
        <f t="shared" si="5"/>
        <v/>
      </c>
      <c r="I53" s="81" t="str">
        <f t="shared" si="5"/>
        <v/>
      </c>
      <c r="J53" s="81" t="str">
        <f t="shared" si="5"/>
        <v/>
      </c>
      <c r="K53" s="81" t="str">
        <f t="shared" si="5"/>
        <v/>
      </c>
      <c r="L53" s="81" t="str">
        <f t="shared" si="5"/>
        <v/>
      </c>
      <c r="M53" s="81" t="str">
        <f t="shared" si="5"/>
        <v/>
      </c>
      <c r="N53" s="81" t="str">
        <f t="shared" si="5"/>
        <v/>
      </c>
      <c r="O53" s="81" t="str">
        <f t="shared" si="5"/>
        <v/>
      </c>
      <c r="P53" s="81" t="str">
        <f t="shared" si="5"/>
        <v/>
      </c>
      <c r="Q53" s="81" t="str">
        <f t="shared" si="5"/>
        <v/>
      </c>
      <c r="R53" s="81" t="str">
        <f t="shared" si="5"/>
        <v/>
      </c>
      <c r="S53" s="81" t="str">
        <f t="shared" si="5"/>
        <v/>
      </c>
      <c r="T53" s="81" t="str">
        <f t="shared" si="5"/>
        <v/>
      </c>
      <c r="U53" s="81" t="str">
        <f t="shared" si="5"/>
        <v/>
      </c>
      <c r="V53" s="81" t="str">
        <f t="shared" si="5"/>
        <v/>
      </c>
      <c r="W53" s="81" t="str">
        <f t="shared" si="5"/>
        <v/>
      </c>
      <c r="X53" s="81" t="str">
        <f t="shared" si="5"/>
        <v/>
      </c>
      <c r="Y53" s="81" t="str">
        <f t="shared" si="5"/>
        <v/>
      </c>
      <c r="Z53" s="81" t="str">
        <f t="shared" si="5"/>
        <v/>
      </c>
      <c r="AA53" s="81" t="str">
        <f t="shared" si="5"/>
        <v/>
      </c>
    </row>
    <row r="54" spans="1:27" x14ac:dyDescent="0.2">
      <c r="A54" s="98" t="s">
        <v>76</v>
      </c>
      <c r="B54">
        <f>IF(ISERROR(VLOOKUP(A54,Maßnahmen!$B$1:$N$599,13,FALSE)*1=TRUE),"",VLOOKUP(A54,Maßnahmen!$B$1:$N$599,12,FALSE))</f>
        <v>0</v>
      </c>
      <c r="C54" s="81" t="str">
        <f t="shared" si="6"/>
        <v/>
      </c>
      <c r="D54" s="81" t="str">
        <f t="shared" si="6"/>
        <v/>
      </c>
      <c r="E54" s="81" t="str">
        <f t="shared" si="5"/>
        <v/>
      </c>
      <c r="F54" s="81" t="str">
        <f t="shared" si="5"/>
        <v/>
      </c>
      <c r="G54" s="81" t="str">
        <f t="shared" si="5"/>
        <v/>
      </c>
      <c r="H54" s="81" t="str">
        <f t="shared" si="5"/>
        <v/>
      </c>
      <c r="I54" s="81" t="str">
        <f t="shared" si="5"/>
        <v/>
      </c>
      <c r="J54" s="81" t="str">
        <f t="shared" si="5"/>
        <v/>
      </c>
      <c r="K54" s="81" t="str">
        <f t="shared" si="5"/>
        <v/>
      </c>
      <c r="L54" s="81" t="str">
        <f t="shared" si="5"/>
        <v/>
      </c>
      <c r="M54" s="81" t="str">
        <f t="shared" si="5"/>
        <v/>
      </c>
      <c r="N54" s="81" t="str">
        <f t="shared" si="5"/>
        <v/>
      </c>
      <c r="O54" s="81" t="str">
        <f t="shared" si="5"/>
        <v/>
      </c>
      <c r="P54" s="81" t="str">
        <f t="shared" si="5"/>
        <v/>
      </c>
      <c r="Q54" s="81" t="str">
        <f t="shared" si="5"/>
        <v/>
      </c>
      <c r="R54" s="81" t="str">
        <f t="shared" si="5"/>
        <v/>
      </c>
      <c r="S54" s="81" t="str">
        <f t="shared" si="5"/>
        <v/>
      </c>
      <c r="T54" s="81" t="str">
        <f t="shared" si="5"/>
        <v/>
      </c>
      <c r="U54" s="81" t="str">
        <f t="shared" si="5"/>
        <v/>
      </c>
      <c r="V54" s="81" t="str">
        <f t="shared" si="5"/>
        <v/>
      </c>
      <c r="W54" s="81" t="str">
        <f t="shared" si="5"/>
        <v/>
      </c>
      <c r="X54" s="81" t="str">
        <f t="shared" si="5"/>
        <v/>
      </c>
      <c r="Y54" s="81" t="str">
        <f t="shared" si="5"/>
        <v/>
      </c>
      <c r="Z54" s="81" t="str">
        <f t="shared" si="5"/>
        <v/>
      </c>
      <c r="AA54" s="81" t="str">
        <f t="shared" si="5"/>
        <v/>
      </c>
    </row>
    <row r="55" spans="1:27" x14ac:dyDescent="0.2">
      <c r="A55" s="98" t="s">
        <v>106</v>
      </c>
      <c r="B55">
        <f>IF(ISERROR(VLOOKUP(A55,Maßnahmen!$B$1:$N$599,13,FALSE)*1=TRUE),"",VLOOKUP(A55,Maßnahmen!$B$1:$N$599,12,FALSE))</f>
        <v>0</v>
      </c>
      <c r="C55" s="81" t="str">
        <f t="shared" si="6"/>
        <v/>
      </c>
      <c r="D55" s="81" t="str">
        <f t="shared" si="6"/>
        <v/>
      </c>
      <c r="E55" s="81" t="str">
        <f t="shared" si="5"/>
        <v/>
      </c>
      <c r="F55" s="81" t="str">
        <f t="shared" si="5"/>
        <v/>
      </c>
      <c r="G55" s="81" t="str">
        <f t="shared" si="5"/>
        <v/>
      </c>
      <c r="H55" s="81" t="str">
        <f t="shared" si="5"/>
        <v/>
      </c>
      <c r="I55" s="81" t="str">
        <f t="shared" si="5"/>
        <v/>
      </c>
      <c r="J55" s="81" t="str">
        <f t="shared" si="5"/>
        <v/>
      </c>
      <c r="K55" s="81" t="str">
        <f t="shared" si="5"/>
        <v/>
      </c>
      <c r="L55" s="81" t="str">
        <f t="shared" si="5"/>
        <v/>
      </c>
      <c r="M55" s="81" t="str">
        <f t="shared" si="5"/>
        <v/>
      </c>
      <c r="N55" s="81" t="str">
        <f t="shared" si="5"/>
        <v/>
      </c>
      <c r="O55" s="81" t="str">
        <f t="shared" si="5"/>
        <v/>
      </c>
      <c r="P55" s="81" t="str">
        <f t="shared" si="5"/>
        <v/>
      </c>
      <c r="Q55" s="81" t="str">
        <f t="shared" si="5"/>
        <v/>
      </c>
      <c r="R55" s="81" t="str">
        <f t="shared" si="5"/>
        <v/>
      </c>
      <c r="S55" s="81" t="str">
        <f t="shared" si="5"/>
        <v/>
      </c>
      <c r="T55" s="81" t="str">
        <f t="shared" si="5"/>
        <v/>
      </c>
      <c r="U55" s="81" t="str">
        <f t="shared" si="5"/>
        <v/>
      </c>
      <c r="V55" s="81" t="str">
        <f t="shared" si="5"/>
        <v/>
      </c>
      <c r="W55" s="81" t="str">
        <f t="shared" si="5"/>
        <v/>
      </c>
      <c r="X55" s="81" t="str">
        <f t="shared" si="5"/>
        <v/>
      </c>
      <c r="Y55" s="81" t="str">
        <f t="shared" si="5"/>
        <v/>
      </c>
      <c r="Z55" s="81" t="str">
        <f t="shared" si="5"/>
        <v/>
      </c>
      <c r="AA55" s="81" t="str">
        <f t="shared" si="5"/>
        <v/>
      </c>
    </row>
    <row r="56" spans="1:27" x14ac:dyDescent="0.2">
      <c r="A56" s="98" t="s">
        <v>77</v>
      </c>
      <c r="B56" t="str">
        <f>IF(ISERROR(VLOOKUP(A56,Maßnahmen!$B$1:$N$599,13,FALSE)*1=TRUE),"",VLOOKUP(A56,Maßnahmen!$B$1:$N$599,12,FALSE))</f>
        <v>2a</v>
      </c>
      <c r="C56" s="81" t="str">
        <f t="shared" si="6"/>
        <v/>
      </c>
      <c r="D56" s="81" t="str">
        <f t="shared" si="6"/>
        <v>, 2.1</v>
      </c>
      <c r="E56" s="81" t="str">
        <f t="shared" si="5"/>
        <v/>
      </c>
      <c r="F56" s="81" t="str">
        <f t="shared" si="5"/>
        <v/>
      </c>
      <c r="G56" s="81" t="str">
        <f t="shared" si="5"/>
        <v/>
      </c>
      <c r="H56" s="81" t="str">
        <f t="shared" si="5"/>
        <v/>
      </c>
      <c r="I56" s="81" t="str">
        <f t="shared" si="5"/>
        <v/>
      </c>
      <c r="J56" s="81" t="str">
        <f t="shared" si="5"/>
        <v/>
      </c>
      <c r="K56" s="81" t="str">
        <f t="shared" si="5"/>
        <v/>
      </c>
      <c r="L56" s="81" t="str">
        <f t="shared" si="5"/>
        <v/>
      </c>
      <c r="M56" s="81" t="str">
        <f t="shared" si="5"/>
        <v/>
      </c>
      <c r="N56" s="81" t="str">
        <f t="shared" si="5"/>
        <v/>
      </c>
      <c r="O56" s="81" t="str">
        <f t="shared" si="5"/>
        <v/>
      </c>
      <c r="P56" s="81" t="str">
        <f t="shared" si="5"/>
        <v/>
      </c>
      <c r="Q56" s="81" t="str">
        <f t="shared" si="5"/>
        <v/>
      </c>
      <c r="R56" s="81" t="str">
        <f t="shared" si="5"/>
        <v/>
      </c>
      <c r="S56" s="81" t="str">
        <f t="shared" si="5"/>
        <v/>
      </c>
      <c r="T56" s="81" t="str">
        <f t="shared" si="5"/>
        <v/>
      </c>
      <c r="U56" s="81" t="str">
        <f t="shared" si="5"/>
        <v/>
      </c>
      <c r="V56" s="81" t="str">
        <f t="shared" si="5"/>
        <v/>
      </c>
      <c r="W56" s="81" t="str">
        <f t="shared" si="5"/>
        <v/>
      </c>
      <c r="X56" s="81" t="str">
        <f t="shared" si="5"/>
        <v/>
      </c>
      <c r="Y56" s="81" t="str">
        <f t="shared" si="5"/>
        <v/>
      </c>
      <c r="Z56" s="81" t="str">
        <f t="shared" si="5"/>
        <v/>
      </c>
      <c r="AA56" s="81" t="str">
        <f t="shared" si="5"/>
        <v/>
      </c>
    </row>
    <row r="57" spans="1:27" x14ac:dyDescent="0.2">
      <c r="A57" s="98" t="s">
        <v>78</v>
      </c>
      <c r="B57" t="str">
        <f>IF(ISERROR(VLOOKUP(A57,Maßnahmen!$B$1:$N$599,13,FALSE)*1=TRUE),"",VLOOKUP(A57,Maßnahmen!$B$1:$N$599,12,FALSE))</f>
        <v>3a</v>
      </c>
      <c r="C57" s="81" t="str">
        <f t="shared" si="6"/>
        <v/>
      </c>
      <c r="D57" s="81" t="str">
        <f t="shared" si="6"/>
        <v/>
      </c>
      <c r="E57" s="81" t="str">
        <f t="shared" si="5"/>
        <v/>
      </c>
      <c r="F57" s="81" t="str">
        <f t="shared" si="5"/>
        <v>, 2.2</v>
      </c>
      <c r="G57" s="81" t="str">
        <f t="shared" si="5"/>
        <v/>
      </c>
      <c r="H57" s="81" t="str">
        <f t="shared" si="5"/>
        <v/>
      </c>
      <c r="I57" s="81" t="str">
        <f t="shared" si="5"/>
        <v/>
      </c>
      <c r="J57" s="81" t="str">
        <f t="shared" si="5"/>
        <v/>
      </c>
      <c r="K57" s="81" t="str">
        <f t="shared" si="5"/>
        <v/>
      </c>
      <c r="L57" s="81" t="str">
        <f t="shared" si="5"/>
        <v/>
      </c>
      <c r="M57" s="81" t="str">
        <f t="shared" si="5"/>
        <v/>
      </c>
      <c r="N57" s="81" t="str">
        <f t="shared" si="5"/>
        <v/>
      </c>
      <c r="O57" s="81" t="str">
        <f t="shared" si="5"/>
        <v/>
      </c>
      <c r="P57" s="81" t="str">
        <f t="shared" si="5"/>
        <v/>
      </c>
      <c r="Q57" s="81" t="str">
        <f t="shared" si="5"/>
        <v/>
      </c>
      <c r="R57" s="81" t="str">
        <f t="shared" si="5"/>
        <v/>
      </c>
      <c r="S57" s="81" t="str">
        <f t="shared" si="5"/>
        <v/>
      </c>
      <c r="T57" s="81" t="str">
        <f t="shared" si="5"/>
        <v/>
      </c>
      <c r="U57" s="81" t="str">
        <f t="shared" si="5"/>
        <v/>
      </c>
      <c r="V57" s="81" t="str">
        <f t="shared" si="5"/>
        <v/>
      </c>
      <c r="W57" s="81" t="str">
        <f t="shared" si="5"/>
        <v/>
      </c>
      <c r="X57" s="81" t="str">
        <f t="shared" si="5"/>
        <v/>
      </c>
      <c r="Y57" s="81" t="str">
        <f t="shared" si="5"/>
        <v/>
      </c>
      <c r="Z57" s="81" t="str">
        <f t="shared" si="5"/>
        <v/>
      </c>
      <c r="AA57" s="81" t="str">
        <f t="shared" si="5"/>
        <v/>
      </c>
    </row>
    <row r="58" spans="1:27" x14ac:dyDescent="0.2">
      <c r="A58" s="98" t="s">
        <v>79</v>
      </c>
      <c r="B58">
        <f>IF(ISERROR(VLOOKUP(A58,Maßnahmen!$B$1:$N$599,13,FALSE)*1=TRUE),"",VLOOKUP(A58,Maßnahmen!$B$1:$N$599,12,FALSE))</f>
        <v>0</v>
      </c>
      <c r="C58" s="81" t="str">
        <f t="shared" si="6"/>
        <v/>
      </c>
      <c r="D58" s="81" t="str">
        <f t="shared" si="6"/>
        <v/>
      </c>
      <c r="E58" s="81" t="str">
        <f t="shared" si="5"/>
        <v/>
      </c>
      <c r="F58" s="81" t="str">
        <f t="shared" si="5"/>
        <v/>
      </c>
      <c r="G58" s="81" t="str">
        <f t="shared" si="5"/>
        <v/>
      </c>
      <c r="H58" s="81" t="str">
        <f t="shared" si="5"/>
        <v/>
      </c>
      <c r="I58" s="81" t="str">
        <f t="shared" si="5"/>
        <v/>
      </c>
      <c r="J58" s="81" t="str">
        <f t="shared" si="5"/>
        <v/>
      </c>
      <c r="K58" s="81" t="str">
        <f t="shared" si="5"/>
        <v/>
      </c>
      <c r="L58" s="81" t="str">
        <f t="shared" si="5"/>
        <v/>
      </c>
      <c r="M58" s="81" t="str">
        <f t="shared" si="5"/>
        <v/>
      </c>
      <c r="N58" s="81" t="str">
        <f t="shared" si="5"/>
        <v/>
      </c>
      <c r="O58" s="81" t="str">
        <f t="shared" si="5"/>
        <v/>
      </c>
      <c r="P58" s="81" t="str">
        <f t="shared" si="5"/>
        <v/>
      </c>
      <c r="Q58" s="81" t="str">
        <f t="shared" si="5"/>
        <v/>
      </c>
      <c r="R58" s="81" t="str">
        <f t="shared" si="5"/>
        <v/>
      </c>
      <c r="S58" s="81" t="str">
        <f t="shared" si="5"/>
        <v/>
      </c>
      <c r="T58" s="81" t="str">
        <f t="shared" si="5"/>
        <v/>
      </c>
      <c r="U58" s="81" t="str">
        <f t="shared" si="5"/>
        <v/>
      </c>
      <c r="V58" s="81" t="str">
        <f t="shared" si="5"/>
        <v/>
      </c>
      <c r="W58" s="81" t="str">
        <f>IF($B58=W$48,", "&amp;$A58,"")</f>
        <v/>
      </c>
      <c r="X58" s="81" t="str">
        <f>IF($B58=X$48,", "&amp;$A58,"")</f>
        <v/>
      </c>
      <c r="Y58" s="81" t="str">
        <f>IF($B58=Y$48,", "&amp;$A58,"")</f>
        <v/>
      </c>
      <c r="Z58" s="81" t="str">
        <f>IF($B58=Z$48,", "&amp;$A58,"")</f>
        <v/>
      </c>
      <c r="AA58" s="81" t="str">
        <f>IF($B58=AA$48,", "&amp;$A58,"")</f>
        <v/>
      </c>
    </row>
    <row r="59" spans="1:27" x14ac:dyDescent="0.2">
      <c r="A59" s="98" t="s">
        <v>80</v>
      </c>
      <c r="B59">
        <f>IF(ISERROR(VLOOKUP(A59,Maßnahmen!$B$1:$N$599,13,FALSE)*1=TRUE),"",VLOOKUP(A59,Maßnahmen!$B$1:$N$599,12,FALSE))</f>
        <v>0</v>
      </c>
      <c r="C59" s="81" t="str">
        <f t="shared" si="6"/>
        <v/>
      </c>
      <c r="D59" s="81" t="str">
        <f t="shared" si="6"/>
        <v/>
      </c>
      <c r="E59" s="81" t="str">
        <f t="shared" si="6"/>
        <v/>
      </c>
      <c r="F59" s="81" t="str">
        <f t="shared" si="6"/>
        <v/>
      </c>
      <c r="G59" s="81" t="str">
        <f t="shared" si="6"/>
        <v/>
      </c>
      <c r="H59" s="81" t="str">
        <f t="shared" si="6"/>
        <v/>
      </c>
      <c r="I59" s="81" t="str">
        <f t="shared" si="6"/>
        <v/>
      </c>
      <c r="J59" s="81" t="str">
        <f t="shared" si="6"/>
        <v/>
      </c>
      <c r="K59" s="81" t="str">
        <f t="shared" si="6"/>
        <v/>
      </c>
      <c r="L59" s="81" t="str">
        <f t="shared" si="6"/>
        <v/>
      </c>
      <c r="M59" s="81" t="str">
        <f t="shared" si="6"/>
        <v/>
      </c>
      <c r="N59" s="81" t="str">
        <f t="shared" si="6"/>
        <v/>
      </c>
      <c r="O59" s="81" t="str">
        <f t="shared" si="6"/>
        <v/>
      </c>
      <c r="P59" s="81" t="str">
        <f t="shared" ref="P59:AA72" si="7">IF($B59=P$48,", "&amp;$A59,"")</f>
        <v/>
      </c>
      <c r="Q59" s="81" t="str">
        <f t="shared" si="7"/>
        <v/>
      </c>
      <c r="R59" s="81" t="str">
        <f t="shared" si="7"/>
        <v/>
      </c>
      <c r="S59" s="81" t="str">
        <f t="shared" si="7"/>
        <v/>
      </c>
      <c r="T59" s="81" t="str">
        <f t="shared" si="7"/>
        <v/>
      </c>
      <c r="U59" s="81" t="str">
        <f t="shared" si="7"/>
        <v/>
      </c>
      <c r="V59" s="81" t="str">
        <f t="shared" si="7"/>
        <v/>
      </c>
      <c r="W59" s="81" t="str">
        <f t="shared" si="7"/>
        <v/>
      </c>
      <c r="X59" s="81" t="str">
        <f t="shared" si="7"/>
        <v/>
      </c>
      <c r="Y59" s="81" t="str">
        <f t="shared" si="7"/>
        <v/>
      </c>
      <c r="Z59" s="81" t="str">
        <f t="shared" si="7"/>
        <v/>
      </c>
      <c r="AA59" s="81" t="str">
        <f t="shared" si="7"/>
        <v/>
      </c>
    </row>
    <row r="60" spans="1:27" x14ac:dyDescent="0.2">
      <c r="A60" s="98" t="s">
        <v>81</v>
      </c>
      <c r="B60">
        <f>IF(ISERROR(VLOOKUP(A60,Maßnahmen!$B$1:$N$599,13,FALSE)*1=TRUE),"",VLOOKUP(A60,Maßnahmen!$B$1:$N$599,12,FALSE))</f>
        <v>0</v>
      </c>
      <c r="C60" s="81" t="str">
        <f t="shared" si="6"/>
        <v/>
      </c>
      <c r="D60" s="81" t="str">
        <f t="shared" si="6"/>
        <v/>
      </c>
      <c r="E60" s="81" t="str">
        <f t="shared" si="6"/>
        <v/>
      </c>
      <c r="F60" s="81" t="str">
        <f t="shared" si="6"/>
        <v/>
      </c>
      <c r="G60" s="81" t="str">
        <f t="shared" si="6"/>
        <v/>
      </c>
      <c r="H60" s="81" t="str">
        <f t="shared" si="6"/>
        <v/>
      </c>
      <c r="I60" s="81" t="str">
        <f t="shared" si="6"/>
        <v/>
      </c>
      <c r="J60" s="81" t="str">
        <f t="shared" si="6"/>
        <v/>
      </c>
      <c r="K60" s="81" t="str">
        <f t="shared" si="6"/>
        <v/>
      </c>
      <c r="L60" s="81" t="str">
        <f t="shared" si="6"/>
        <v/>
      </c>
      <c r="M60" s="81" t="str">
        <f t="shared" si="6"/>
        <v/>
      </c>
      <c r="N60" s="81" t="str">
        <f t="shared" si="6"/>
        <v/>
      </c>
      <c r="O60" s="81" t="str">
        <f t="shared" si="6"/>
        <v/>
      </c>
      <c r="P60" s="81" t="str">
        <f t="shared" si="7"/>
        <v/>
      </c>
      <c r="Q60" s="81" t="str">
        <f t="shared" si="7"/>
        <v/>
      </c>
      <c r="R60" s="81" t="str">
        <f t="shared" si="7"/>
        <v/>
      </c>
      <c r="S60" s="81" t="str">
        <f t="shared" si="7"/>
        <v/>
      </c>
      <c r="T60" s="81" t="str">
        <f t="shared" si="7"/>
        <v/>
      </c>
      <c r="U60" s="81" t="str">
        <f t="shared" si="7"/>
        <v/>
      </c>
      <c r="V60" s="81" t="str">
        <f t="shared" si="7"/>
        <v/>
      </c>
      <c r="W60" s="81" t="str">
        <f t="shared" si="7"/>
        <v/>
      </c>
      <c r="X60" s="81" t="str">
        <f t="shared" si="7"/>
        <v/>
      </c>
      <c r="Y60" s="81" t="str">
        <f t="shared" si="7"/>
        <v/>
      </c>
      <c r="Z60" s="81" t="str">
        <f t="shared" si="7"/>
        <v/>
      </c>
      <c r="AA60" s="81" t="str">
        <f t="shared" si="7"/>
        <v/>
      </c>
    </row>
    <row r="61" spans="1:27" x14ac:dyDescent="0.2">
      <c r="A61" s="98" t="s">
        <v>82</v>
      </c>
      <c r="B61">
        <f>IF(ISERROR(VLOOKUP(A61,Maßnahmen!$B$1:$N$599,13,FALSE)*1=TRUE),"",VLOOKUP(A61,Maßnahmen!$B$1:$N$599,12,FALSE))</f>
        <v>0</v>
      </c>
      <c r="C61" s="81" t="str">
        <f t="shared" si="6"/>
        <v/>
      </c>
      <c r="D61" s="81" t="str">
        <f t="shared" si="6"/>
        <v/>
      </c>
      <c r="E61" s="81" t="str">
        <f t="shared" si="6"/>
        <v/>
      </c>
      <c r="F61" s="81" t="str">
        <f t="shared" si="6"/>
        <v/>
      </c>
      <c r="G61" s="81" t="str">
        <f t="shared" si="6"/>
        <v/>
      </c>
      <c r="H61" s="81" t="str">
        <f t="shared" si="6"/>
        <v/>
      </c>
      <c r="I61" s="81" t="str">
        <f t="shared" si="6"/>
        <v/>
      </c>
      <c r="J61" s="81" t="str">
        <f t="shared" si="6"/>
        <v/>
      </c>
      <c r="K61" s="81" t="str">
        <f t="shared" si="6"/>
        <v/>
      </c>
      <c r="L61" s="81" t="str">
        <f t="shared" si="6"/>
        <v/>
      </c>
      <c r="M61" s="81" t="str">
        <f t="shared" si="6"/>
        <v/>
      </c>
      <c r="N61" s="81" t="str">
        <f t="shared" si="6"/>
        <v/>
      </c>
      <c r="O61" s="81" t="str">
        <f t="shared" si="6"/>
        <v/>
      </c>
      <c r="P61" s="81" t="str">
        <f t="shared" si="7"/>
        <v/>
      </c>
      <c r="Q61" s="81" t="str">
        <f t="shared" si="7"/>
        <v/>
      </c>
      <c r="R61" s="81" t="str">
        <f t="shared" si="7"/>
        <v/>
      </c>
      <c r="S61" s="81" t="str">
        <f t="shared" si="7"/>
        <v/>
      </c>
      <c r="T61" s="81" t="str">
        <f t="shared" si="7"/>
        <v/>
      </c>
      <c r="U61" s="81" t="str">
        <f t="shared" si="7"/>
        <v/>
      </c>
      <c r="V61" s="81" t="str">
        <f t="shared" si="7"/>
        <v/>
      </c>
      <c r="W61" s="81" t="str">
        <f t="shared" si="7"/>
        <v/>
      </c>
      <c r="X61" s="81" t="str">
        <f t="shared" si="7"/>
        <v/>
      </c>
      <c r="Y61" s="81" t="str">
        <f t="shared" si="7"/>
        <v/>
      </c>
      <c r="Z61" s="81" t="str">
        <f t="shared" si="7"/>
        <v/>
      </c>
      <c r="AA61" s="81" t="str">
        <f t="shared" si="7"/>
        <v/>
      </c>
    </row>
    <row r="62" spans="1:27" x14ac:dyDescent="0.2">
      <c r="A62" s="98" t="s">
        <v>83</v>
      </c>
      <c r="B62">
        <f>IF(ISERROR(VLOOKUP(A62,Maßnahmen!$B$1:$N$599,13,FALSE)*1=TRUE),"",VLOOKUP(A62,Maßnahmen!$B$1:$N$599,12,FALSE))</f>
        <v>0</v>
      </c>
      <c r="C62" s="81" t="str">
        <f t="shared" si="6"/>
        <v/>
      </c>
      <c r="D62" s="81" t="str">
        <f t="shared" si="6"/>
        <v/>
      </c>
      <c r="E62" s="81" t="str">
        <f t="shared" si="6"/>
        <v/>
      </c>
      <c r="F62" s="81" t="str">
        <f t="shared" si="6"/>
        <v/>
      </c>
      <c r="G62" s="81" t="str">
        <f t="shared" si="6"/>
        <v/>
      </c>
      <c r="H62" s="81" t="str">
        <f t="shared" si="6"/>
        <v/>
      </c>
      <c r="I62" s="81" t="str">
        <f t="shared" si="6"/>
        <v/>
      </c>
      <c r="J62" s="81" t="str">
        <f t="shared" si="6"/>
        <v/>
      </c>
      <c r="K62" s="81" t="str">
        <f t="shared" si="6"/>
        <v/>
      </c>
      <c r="L62" s="81" t="str">
        <f t="shared" si="6"/>
        <v/>
      </c>
      <c r="M62" s="81" t="str">
        <f t="shared" si="6"/>
        <v/>
      </c>
      <c r="N62" s="81" t="str">
        <f t="shared" si="6"/>
        <v/>
      </c>
      <c r="O62" s="81" t="str">
        <f t="shared" si="6"/>
        <v/>
      </c>
      <c r="P62" s="81" t="str">
        <f t="shared" si="7"/>
        <v/>
      </c>
      <c r="Q62" s="81" t="str">
        <f t="shared" si="7"/>
        <v/>
      </c>
      <c r="R62" s="81" t="str">
        <f t="shared" si="7"/>
        <v/>
      </c>
      <c r="S62" s="81" t="str">
        <f t="shared" si="7"/>
        <v/>
      </c>
      <c r="T62" s="81" t="str">
        <f t="shared" si="7"/>
        <v/>
      </c>
      <c r="U62" s="81" t="str">
        <f t="shared" si="7"/>
        <v/>
      </c>
      <c r="V62" s="81" t="str">
        <f t="shared" si="7"/>
        <v/>
      </c>
      <c r="W62" s="81" t="str">
        <f t="shared" si="7"/>
        <v/>
      </c>
      <c r="X62" s="81" t="str">
        <f t="shared" si="7"/>
        <v/>
      </c>
      <c r="Y62" s="81" t="str">
        <f t="shared" si="7"/>
        <v/>
      </c>
      <c r="Z62" s="81" t="str">
        <f t="shared" si="7"/>
        <v/>
      </c>
      <c r="AA62" s="81" t="str">
        <f t="shared" si="7"/>
        <v/>
      </c>
    </row>
    <row r="63" spans="1:27" x14ac:dyDescent="0.2">
      <c r="A63" s="98" t="s">
        <v>84</v>
      </c>
      <c r="B63" t="str">
        <f>IF(ISERROR(VLOOKUP(A63,Maßnahmen!$B$1:$N$599,13,FALSE)*1=TRUE),"",VLOOKUP(A63,Maßnahmen!$B$1:$N$599,12,FALSE))</f>
        <v>2a</v>
      </c>
      <c r="C63" s="81" t="str">
        <f t="shared" si="6"/>
        <v/>
      </c>
      <c r="D63" s="81" t="str">
        <f t="shared" si="6"/>
        <v>, 4.1</v>
      </c>
      <c r="E63" s="81" t="str">
        <f t="shared" si="6"/>
        <v/>
      </c>
      <c r="F63" s="81" t="str">
        <f t="shared" si="6"/>
        <v/>
      </c>
      <c r="G63" s="81" t="str">
        <f t="shared" si="6"/>
        <v/>
      </c>
      <c r="H63" s="81" t="str">
        <f t="shared" si="6"/>
        <v/>
      </c>
      <c r="I63" s="81" t="str">
        <f t="shared" si="6"/>
        <v/>
      </c>
      <c r="J63" s="81" t="str">
        <f t="shared" si="6"/>
        <v/>
      </c>
      <c r="K63" s="81" t="str">
        <f t="shared" si="6"/>
        <v/>
      </c>
      <c r="L63" s="81" t="str">
        <f t="shared" si="6"/>
        <v/>
      </c>
      <c r="M63" s="81" t="str">
        <f t="shared" si="6"/>
        <v/>
      </c>
      <c r="N63" s="81" t="str">
        <f t="shared" si="6"/>
        <v/>
      </c>
      <c r="O63" s="81" t="str">
        <f t="shared" si="6"/>
        <v/>
      </c>
      <c r="P63" s="81" t="str">
        <f t="shared" si="7"/>
        <v/>
      </c>
      <c r="Q63" s="81" t="str">
        <f t="shared" si="7"/>
        <v/>
      </c>
      <c r="R63" s="81" t="str">
        <f t="shared" si="7"/>
        <v/>
      </c>
      <c r="S63" s="81" t="str">
        <f t="shared" si="7"/>
        <v/>
      </c>
      <c r="T63" s="81" t="str">
        <f t="shared" si="7"/>
        <v/>
      </c>
      <c r="U63" s="81" t="str">
        <f t="shared" si="7"/>
        <v/>
      </c>
      <c r="V63" s="81" t="str">
        <f t="shared" si="7"/>
        <v/>
      </c>
      <c r="W63" s="81" t="str">
        <f t="shared" si="7"/>
        <v/>
      </c>
      <c r="X63" s="81" t="str">
        <f t="shared" si="7"/>
        <v/>
      </c>
      <c r="Y63" s="81" t="str">
        <f t="shared" si="7"/>
        <v/>
      </c>
      <c r="Z63" s="81" t="str">
        <f t="shared" si="7"/>
        <v/>
      </c>
      <c r="AA63" s="81" t="str">
        <f t="shared" si="7"/>
        <v/>
      </c>
    </row>
    <row r="64" spans="1:27" x14ac:dyDescent="0.2">
      <c r="A64" s="98" t="s">
        <v>85</v>
      </c>
      <c r="B64" t="str">
        <f>IF(ISERROR(VLOOKUP(A64,Maßnahmen!$B$1:$N$599,13,FALSE)*1=TRUE),"",VLOOKUP(A64,Maßnahmen!$B$1:$N$599,12,FALSE))</f>
        <v>2b</v>
      </c>
      <c r="C64" s="81" t="str">
        <f t="shared" si="6"/>
        <v/>
      </c>
      <c r="D64" s="81" t="str">
        <f t="shared" si="6"/>
        <v/>
      </c>
      <c r="E64" s="81" t="str">
        <f t="shared" si="6"/>
        <v>, 4.2</v>
      </c>
      <c r="F64" s="81" t="str">
        <f t="shared" si="6"/>
        <v/>
      </c>
      <c r="G64" s="81" t="str">
        <f t="shared" si="6"/>
        <v/>
      </c>
      <c r="H64" s="81" t="str">
        <f t="shared" si="6"/>
        <v/>
      </c>
      <c r="I64" s="81" t="str">
        <f t="shared" si="6"/>
        <v/>
      </c>
      <c r="J64" s="81" t="str">
        <f t="shared" si="6"/>
        <v/>
      </c>
      <c r="K64" s="81" t="str">
        <f t="shared" si="6"/>
        <v/>
      </c>
      <c r="L64" s="81" t="str">
        <f t="shared" si="6"/>
        <v/>
      </c>
      <c r="M64" s="81" t="str">
        <f t="shared" si="6"/>
        <v/>
      </c>
      <c r="N64" s="81" t="str">
        <f t="shared" si="6"/>
        <v/>
      </c>
      <c r="O64" s="81" t="str">
        <f t="shared" si="6"/>
        <v/>
      </c>
      <c r="P64" s="81" t="str">
        <f t="shared" si="7"/>
        <v/>
      </c>
      <c r="Q64" s="81" t="str">
        <f t="shared" si="7"/>
        <v/>
      </c>
      <c r="R64" s="81" t="str">
        <f t="shared" si="7"/>
        <v/>
      </c>
      <c r="S64" s="81" t="str">
        <f t="shared" si="7"/>
        <v/>
      </c>
      <c r="T64" s="81" t="str">
        <f t="shared" si="7"/>
        <v/>
      </c>
      <c r="U64" s="81" t="str">
        <f t="shared" si="7"/>
        <v/>
      </c>
      <c r="V64" s="81" t="str">
        <f t="shared" si="7"/>
        <v/>
      </c>
      <c r="W64" s="81" t="str">
        <f t="shared" si="7"/>
        <v/>
      </c>
      <c r="X64" s="81" t="str">
        <f t="shared" si="7"/>
        <v/>
      </c>
      <c r="Y64" s="81" t="str">
        <f t="shared" si="7"/>
        <v/>
      </c>
      <c r="Z64" s="81" t="str">
        <f t="shared" si="7"/>
        <v/>
      </c>
      <c r="AA64" s="81" t="str">
        <f t="shared" si="7"/>
        <v/>
      </c>
    </row>
    <row r="65" spans="1:27" x14ac:dyDescent="0.2">
      <c r="A65" s="98" t="s">
        <v>86</v>
      </c>
      <c r="B65" t="str">
        <f>IF(ISERROR(VLOOKUP(A65,Maßnahmen!$B$1:$N$599,13,FALSE)*1=TRUE),"",VLOOKUP(A65,Maßnahmen!$B$1:$N$599,12,FALSE))</f>
        <v>2a</v>
      </c>
      <c r="C65" s="81" t="str">
        <f t="shared" si="6"/>
        <v/>
      </c>
      <c r="D65" s="81" t="str">
        <f t="shared" si="6"/>
        <v>, 4.3</v>
      </c>
      <c r="E65" s="81" t="str">
        <f t="shared" si="6"/>
        <v/>
      </c>
      <c r="F65" s="81" t="str">
        <f t="shared" si="6"/>
        <v/>
      </c>
      <c r="G65" s="81" t="str">
        <f t="shared" si="6"/>
        <v/>
      </c>
      <c r="H65" s="81" t="str">
        <f t="shared" si="6"/>
        <v/>
      </c>
      <c r="I65" s="81" t="str">
        <f t="shared" si="6"/>
        <v/>
      </c>
      <c r="J65" s="81" t="str">
        <f t="shared" si="6"/>
        <v/>
      </c>
      <c r="K65" s="81" t="str">
        <f t="shared" si="6"/>
        <v/>
      </c>
      <c r="L65" s="81" t="str">
        <f t="shared" si="6"/>
        <v/>
      </c>
      <c r="M65" s="81" t="str">
        <f t="shared" si="6"/>
        <v/>
      </c>
      <c r="N65" s="81" t="str">
        <f t="shared" si="6"/>
        <v/>
      </c>
      <c r="O65" s="81" t="str">
        <f t="shared" si="6"/>
        <v/>
      </c>
      <c r="P65" s="81" t="str">
        <f t="shared" si="7"/>
        <v/>
      </c>
      <c r="Q65" s="81" t="str">
        <f t="shared" si="7"/>
        <v/>
      </c>
      <c r="R65" s="81" t="str">
        <f t="shared" si="7"/>
        <v/>
      </c>
      <c r="S65" s="81" t="str">
        <f t="shared" si="7"/>
        <v/>
      </c>
      <c r="T65" s="81" t="str">
        <f t="shared" si="7"/>
        <v/>
      </c>
      <c r="U65" s="81" t="str">
        <f t="shared" si="7"/>
        <v/>
      </c>
      <c r="V65" s="81" t="str">
        <f t="shared" si="7"/>
        <v/>
      </c>
      <c r="W65" s="81" t="str">
        <f t="shared" si="7"/>
        <v/>
      </c>
      <c r="X65" s="81" t="str">
        <f t="shared" si="7"/>
        <v/>
      </c>
      <c r="Y65" s="81" t="str">
        <f t="shared" si="7"/>
        <v/>
      </c>
      <c r="Z65" s="81" t="str">
        <f t="shared" si="7"/>
        <v/>
      </c>
      <c r="AA65" s="81" t="str">
        <f t="shared" si="7"/>
        <v/>
      </c>
    </row>
    <row r="66" spans="1:27" x14ac:dyDescent="0.2">
      <c r="A66" s="98" t="s">
        <v>88</v>
      </c>
      <c r="B66" t="str">
        <f>IF(ISERROR(VLOOKUP(A66,Maßnahmen!$B$1:$N$599,13,FALSE)*1=TRUE),"",VLOOKUP(A66,Maßnahmen!$B$1:$N$599,12,FALSE))</f>
        <v>2a</v>
      </c>
      <c r="C66" s="81" t="str">
        <f t="shared" si="6"/>
        <v/>
      </c>
      <c r="D66" s="81" t="str">
        <f t="shared" si="6"/>
        <v>, 5.1</v>
      </c>
      <c r="E66" s="81" t="str">
        <f t="shared" si="6"/>
        <v/>
      </c>
      <c r="F66" s="81" t="str">
        <f t="shared" si="6"/>
        <v/>
      </c>
      <c r="G66" s="81" t="str">
        <f t="shared" si="6"/>
        <v/>
      </c>
      <c r="H66" s="81" t="str">
        <f t="shared" si="6"/>
        <v/>
      </c>
      <c r="I66" s="81" t="str">
        <f t="shared" si="6"/>
        <v/>
      </c>
      <c r="J66" s="81" t="str">
        <f t="shared" si="6"/>
        <v/>
      </c>
      <c r="K66" s="81" t="str">
        <f t="shared" si="6"/>
        <v/>
      </c>
      <c r="L66" s="81" t="str">
        <f t="shared" si="6"/>
        <v/>
      </c>
      <c r="M66" s="81" t="str">
        <f t="shared" si="6"/>
        <v/>
      </c>
      <c r="N66" s="81" t="str">
        <f t="shared" si="6"/>
        <v/>
      </c>
      <c r="O66" s="81" t="str">
        <f t="shared" si="6"/>
        <v/>
      </c>
      <c r="P66" s="81" t="str">
        <f t="shared" si="7"/>
        <v/>
      </c>
      <c r="Q66" s="81" t="str">
        <f t="shared" si="7"/>
        <v/>
      </c>
      <c r="R66" s="81" t="str">
        <f t="shared" si="7"/>
        <v/>
      </c>
      <c r="S66" s="81" t="str">
        <f t="shared" si="7"/>
        <v/>
      </c>
      <c r="T66" s="81" t="str">
        <f t="shared" si="7"/>
        <v/>
      </c>
      <c r="U66" s="81" t="str">
        <f t="shared" si="7"/>
        <v/>
      </c>
      <c r="V66" s="81" t="str">
        <f t="shared" si="7"/>
        <v/>
      </c>
      <c r="W66" s="81" t="str">
        <f t="shared" si="7"/>
        <v/>
      </c>
      <c r="X66" s="81" t="str">
        <f t="shared" si="7"/>
        <v/>
      </c>
      <c r="Y66" s="81" t="str">
        <f t="shared" si="7"/>
        <v/>
      </c>
      <c r="Z66" s="81" t="str">
        <f t="shared" si="7"/>
        <v/>
      </c>
      <c r="AA66" s="81" t="str">
        <f t="shared" si="7"/>
        <v/>
      </c>
    </row>
    <row r="67" spans="1:27" x14ac:dyDescent="0.2">
      <c r="A67" s="98" t="s">
        <v>89</v>
      </c>
      <c r="B67">
        <f>IF(ISERROR(VLOOKUP(A67,Maßnahmen!$B$1:$N$599,13,FALSE)*1=TRUE),"",VLOOKUP(A67,Maßnahmen!$B$1:$N$599,12,FALSE))</f>
        <v>0</v>
      </c>
      <c r="C67" s="81" t="str">
        <f t="shared" si="6"/>
        <v/>
      </c>
      <c r="D67" s="81" t="str">
        <f t="shared" si="6"/>
        <v/>
      </c>
      <c r="E67" s="81" t="str">
        <f t="shared" si="6"/>
        <v/>
      </c>
      <c r="F67" s="81" t="str">
        <f t="shared" si="6"/>
        <v/>
      </c>
      <c r="G67" s="81" t="str">
        <f t="shared" si="6"/>
        <v/>
      </c>
      <c r="H67" s="81" t="str">
        <f t="shared" si="6"/>
        <v/>
      </c>
      <c r="I67" s="81" t="str">
        <f t="shared" si="6"/>
        <v/>
      </c>
      <c r="J67" s="81" t="str">
        <f t="shared" si="6"/>
        <v/>
      </c>
      <c r="K67" s="81" t="str">
        <f t="shared" si="6"/>
        <v/>
      </c>
      <c r="L67" s="81" t="str">
        <f t="shared" si="6"/>
        <v/>
      </c>
      <c r="M67" s="81" t="str">
        <f t="shared" si="6"/>
        <v/>
      </c>
      <c r="N67" s="81" t="str">
        <f t="shared" si="6"/>
        <v/>
      </c>
      <c r="O67" s="81" t="str">
        <f t="shared" si="6"/>
        <v/>
      </c>
      <c r="P67" s="81" t="str">
        <f t="shared" si="7"/>
        <v/>
      </c>
      <c r="Q67" s="81" t="str">
        <f t="shared" si="7"/>
        <v/>
      </c>
      <c r="R67" s="81" t="str">
        <f t="shared" si="7"/>
        <v/>
      </c>
      <c r="S67" s="81" t="str">
        <f t="shared" si="7"/>
        <v/>
      </c>
      <c r="T67" s="81" t="str">
        <f t="shared" si="7"/>
        <v/>
      </c>
      <c r="U67" s="81" t="str">
        <f t="shared" si="7"/>
        <v/>
      </c>
      <c r="V67" s="81" t="str">
        <f t="shared" si="7"/>
        <v/>
      </c>
      <c r="W67" s="81" t="str">
        <f t="shared" si="7"/>
        <v/>
      </c>
      <c r="X67" s="81" t="str">
        <f t="shared" si="7"/>
        <v/>
      </c>
      <c r="Y67" s="81" t="str">
        <f t="shared" si="7"/>
        <v/>
      </c>
      <c r="Z67" s="81" t="str">
        <f t="shared" si="7"/>
        <v/>
      </c>
      <c r="AA67" s="81" t="str">
        <f t="shared" si="7"/>
        <v/>
      </c>
    </row>
    <row r="68" spans="1:27" x14ac:dyDescent="0.2">
      <c r="A68" s="98" t="s">
        <v>90</v>
      </c>
      <c r="B68">
        <f>IF(ISERROR(VLOOKUP(A68,Maßnahmen!$B$1:$N$599,13,FALSE)*1=TRUE),"",VLOOKUP(A68,Maßnahmen!$B$1:$N$599,12,FALSE))</f>
        <v>0</v>
      </c>
      <c r="C68" s="81" t="str">
        <f t="shared" si="6"/>
        <v/>
      </c>
      <c r="D68" s="81" t="str">
        <f t="shared" si="6"/>
        <v/>
      </c>
      <c r="E68" s="81" t="str">
        <f t="shared" si="6"/>
        <v/>
      </c>
      <c r="F68" s="81" t="str">
        <f t="shared" si="6"/>
        <v/>
      </c>
      <c r="G68" s="81" t="str">
        <f t="shared" si="6"/>
        <v/>
      </c>
      <c r="H68" s="81" t="str">
        <f t="shared" si="6"/>
        <v/>
      </c>
      <c r="I68" s="81" t="str">
        <f t="shared" si="6"/>
        <v/>
      </c>
      <c r="J68" s="81" t="str">
        <f t="shared" si="6"/>
        <v/>
      </c>
      <c r="K68" s="81" t="str">
        <f t="shared" si="6"/>
        <v/>
      </c>
      <c r="L68" s="81" t="str">
        <f t="shared" si="6"/>
        <v/>
      </c>
      <c r="M68" s="81" t="str">
        <f t="shared" si="6"/>
        <v/>
      </c>
      <c r="N68" s="81" t="str">
        <f t="shared" si="6"/>
        <v/>
      </c>
      <c r="O68" s="81" t="str">
        <f t="shared" si="6"/>
        <v/>
      </c>
      <c r="P68" s="81" t="str">
        <f t="shared" si="7"/>
        <v/>
      </c>
      <c r="Q68" s="81" t="str">
        <f t="shared" si="7"/>
        <v/>
      </c>
      <c r="R68" s="81" t="str">
        <f t="shared" si="7"/>
        <v/>
      </c>
      <c r="S68" s="81" t="str">
        <f t="shared" si="7"/>
        <v/>
      </c>
      <c r="T68" s="81" t="str">
        <f t="shared" si="7"/>
        <v/>
      </c>
      <c r="U68" s="81" t="str">
        <f t="shared" si="7"/>
        <v/>
      </c>
      <c r="V68" s="81" t="str">
        <f t="shared" si="7"/>
        <v/>
      </c>
      <c r="W68" s="81" t="str">
        <f t="shared" si="7"/>
        <v/>
      </c>
      <c r="X68" s="81" t="str">
        <f t="shared" si="7"/>
        <v/>
      </c>
      <c r="Y68" s="81" t="str">
        <f t="shared" si="7"/>
        <v/>
      </c>
      <c r="Z68" s="81" t="str">
        <f t="shared" si="7"/>
        <v/>
      </c>
      <c r="AA68" s="81" t="str">
        <f t="shared" si="7"/>
        <v/>
      </c>
    </row>
    <row r="69" spans="1:27" x14ac:dyDescent="0.2">
      <c r="A69" s="98" t="s">
        <v>91</v>
      </c>
      <c r="B69" t="str">
        <f>IF(ISERROR(VLOOKUP(A69,Maßnahmen!$B$1:$N$599,13,FALSE)*1=TRUE),"",VLOOKUP(A69,Maßnahmen!$B$1:$N$599,12,FALSE))</f>
        <v>2a</v>
      </c>
      <c r="C69" s="81" t="str">
        <f t="shared" si="6"/>
        <v/>
      </c>
      <c r="D69" s="81" t="str">
        <f t="shared" si="6"/>
        <v>, 5.4</v>
      </c>
      <c r="E69" s="81" t="str">
        <f t="shared" si="6"/>
        <v/>
      </c>
      <c r="F69" s="81" t="str">
        <f t="shared" si="6"/>
        <v/>
      </c>
      <c r="G69" s="81" t="str">
        <f t="shared" si="6"/>
        <v/>
      </c>
      <c r="H69" s="81" t="str">
        <f t="shared" si="6"/>
        <v/>
      </c>
      <c r="I69" s="81" t="str">
        <f t="shared" si="6"/>
        <v/>
      </c>
      <c r="J69" s="81" t="str">
        <f t="shared" si="6"/>
        <v/>
      </c>
      <c r="K69" s="81" t="str">
        <f t="shared" si="6"/>
        <v/>
      </c>
      <c r="L69" s="81" t="str">
        <f t="shared" si="6"/>
        <v/>
      </c>
      <c r="M69" s="81" t="str">
        <f t="shared" si="6"/>
        <v/>
      </c>
      <c r="N69" s="81" t="str">
        <f t="shared" si="6"/>
        <v/>
      </c>
      <c r="O69" s="81" t="str">
        <f t="shared" si="6"/>
        <v/>
      </c>
      <c r="P69" s="81" t="str">
        <f t="shared" si="7"/>
        <v/>
      </c>
      <c r="Q69" s="81" t="str">
        <f t="shared" si="7"/>
        <v/>
      </c>
      <c r="R69" s="81" t="str">
        <f t="shared" si="7"/>
        <v/>
      </c>
      <c r="S69" s="81" t="str">
        <f t="shared" si="7"/>
        <v/>
      </c>
      <c r="T69" s="81" t="str">
        <f t="shared" si="7"/>
        <v/>
      </c>
      <c r="U69" s="81" t="str">
        <f t="shared" si="7"/>
        <v/>
      </c>
      <c r="V69" s="81" t="str">
        <f t="shared" si="7"/>
        <v/>
      </c>
      <c r="W69" s="81" t="str">
        <f t="shared" si="7"/>
        <v/>
      </c>
      <c r="X69" s="81" t="str">
        <f t="shared" si="7"/>
        <v/>
      </c>
      <c r="Y69" s="81" t="str">
        <f t="shared" si="7"/>
        <v/>
      </c>
      <c r="Z69" s="81" t="str">
        <f t="shared" si="7"/>
        <v/>
      </c>
      <c r="AA69" s="81" t="str">
        <f t="shared" si="7"/>
        <v/>
      </c>
    </row>
    <row r="70" spans="1:27" x14ac:dyDescent="0.2">
      <c r="A70" s="98" t="s">
        <v>92</v>
      </c>
      <c r="B70" t="str">
        <f>IF(ISERROR(VLOOKUP(A70,Maßnahmen!$B$1:$N$599,13,FALSE)*1=TRUE),"",VLOOKUP(A70,Maßnahmen!$B$1:$N$599,12,FALSE))</f>
        <v>3a</v>
      </c>
      <c r="C70" s="81" t="str">
        <f t="shared" si="6"/>
        <v/>
      </c>
      <c r="D70" s="81" t="str">
        <f t="shared" si="6"/>
        <v/>
      </c>
      <c r="E70" s="81" t="str">
        <f t="shared" si="6"/>
        <v/>
      </c>
      <c r="F70" s="81" t="str">
        <f t="shared" si="6"/>
        <v>, 6.1</v>
      </c>
      <c r="G70" s="81" t="str">
        <f t="shared" si="6"/>
        <v/>
      </c>
      <c r="H70" s="81" t="str">
        <f t="shared" si="6"/>
        <v/>
      </c>
      <c r="I70" s="81" t="str">
        <f t="shared" si="6"/>
        <v/>
      </c>
      <c r="J70" s="81" t="str">
        <f t="shared" si="6"/>
        <v/>
      </c>
      <c r="K70" s="81" t="str">
        <f t="shared" si="6"/>
        <v/>
      </c>
      <c r="L70" s="81" t="str">
        <f t="shared" si="6"/>
        <v/>
      </c>
      <c r="M70" s="81" t="str">
        <f t="shared" si="6"/>
        <v/>
      </c>
      <c r="N70" s="81" t="str">
        <f t="shared" si="6"/>
        <v/>
      </c>
      <c r="O70" s="81" t="str">
        <f t="shared" si="6"/>
        <v/>
      </c>
      <c r="P70" s="81" t="str">
        <f t="shared" si="7"/>
        <v/>
      </c>
      <c r="Q70" s="81" t="str">
        <f t="shared" si="7"/>
        <v/>
      </c>
      <c r="R70" s="81" t="str">
        <f t="shared" si="7"/>
        <v/>
      </c>
      <c r="S70" s="81" t="str">
        <f t="shared" si="7"/>
        <v/>
      </c>
      <c r="T70" s="81" t="str">
        <f t="shared" si="7"/>
        <v/>
      </c>
      <c r="U70" s="81" t="str">
        <f t="shared" si="7"/>
        <v/>
      </c>
      <c r="V70" s="81" t="str">
        <f t="shared" si="7"/>
        <v/>
      </c>
      <c r="W70" s="81" t="str">
        <f t="shared" si="7"/>
        <v/>
      </c>
      <c r="X70" s="81" t="str">
        <f t="shared" si="7"/>
        <v/>
      </c>
      <c r="Y70" s="81" t="str">
        <f t="shared" si="7"/>
        <v/>
      </c>
      <c r="Z70" s="81" t="str">
        <f t="shared" si="7"/>
        <v/>
      </c>
      <c r="AA70" s="81" t="str">
        <f t="shared" si="7"/>
        <v/>
      </c>
    </row>
    <row r="71" spans="1:27" x14ac:dyDescent="0.2">
      <c r="A71" s="98" t="s">
        <v>93</v>
      </c>
      <c r="B71" t="str">
        <f>IF(ISERROR(VLOOKUP(A71,Maßnahmen!$B$1:$N$599,13,FALSE)*1=TRUE),"",VLOOKUP(A71,Maßnahmen!$B$1:$N$599,12,FALSE))</f>
        <v>3a</v>
      </c>
      <c r="C71" s="81" t="str">
        <f t="shared" si="6"/>
        <v/>
      </c>
      <c r="D71" s="81" t="str">
        <f t="shared" si="6"/>
        <v/>
      </c>
      <c r="E71" s="81" t="str">
        <f t="shared" si="6"/>
        <v/>
      </c>
      <c r="F71" s="81" t="str">
        <f t="shared" si="6"/>
        <v>, 6.2</v>
      </c>
      <c r="G71" s="81" t="str">
        <f t="shared" si="6"/>
        <v/>
      </c>
      <c r="H71" s="81" t="str">
        <f t="shared" si="6"/>
        <v/>
      </c>
      <c r="I71" s="81" t="str">
        <f t="shared" si="6"/>
        <v/>
      </c>
      <c r="J71" s="81" t="str">
        <f t="shared" si="6"/>
        <v/>
      </c>
      <c r="K71" s="81" t="str">
        <f t="shared" si="6"/>
        <v/>
      </c>
      <c r="L71" s="81" t="str">
        <f t="shared" si="6"/>
        <v/>
      </c>
      <c r="M71" s="81" t="str">
        <f t="shared" si="6"/>
        <v/>
      </c>
      <c r="N71" s="81" t="str">
        <f t="shared" si="6"/>
        <v/>
      </c>
      <c r="O71" s="81" t="str">
        <f t="shared" si="6"/>
        <v/>
      </c>
      <c r="P71" s="81" t="str">
        <f t="shared" si="7"/>
        <v/>
      </c>
      <c r="Q71" s="81" t="str">
        <f t="shared" si="7"/>
        <v/>
      </c>
      <c r="R71" s="81" t="str">
        <f t="shared" si="7"/>
        <v/>
      </c>
      <c r="S71" s="81" t="str">
        <f t="shared" si="7"/>
        <v/>
      </c>
      <c r="T71" s="81" t="str">
        <f t="shared" si="7"/>
        <v/>
      </c>
      <c r="U71" s="81" t="str">
        <f t="shared" si="7"/>
        <v/>
      </c>
      <c r="V71" s="81" t="str">
        <f t="shared" si="7"/>
        <v/>
      </c>
      <c r="W71" s="81" t="str">
        <f t="shared" si="7"/>
        <v/>
      </c>
      <c r="X71" s="81" t="str">
        <f t="shared" si="7"/>
        <v/>
      </c>
      <c r="Y71" s="81" t="str">
        <f t="shared" si="7"/>
        <v/>
      </c>
      <c r="Z71" s="81" t="str">
        <f t="shared" si="7"/>
        <v/>
      </c>
      <c r="AA71" s="81" t="str">
        <f t="shared" si="7"/>
        <v/>
      </c>
    </row>
    <row r="72" spans="1:27" x14ac:dyDescent="0.2">
      <c r="A72" s="98" t="s">
        <v>94</v>
      </c>
      <c r="B72">
        <f>IF(ISERROR(VLOOKUP(A72,Maßnahmen!$B$1:$N$599,13,FALSE)*1=TRUE),"",VLOOKUP(A72,Maßnahmen!$B$1:$N$599,12,FALSE))</f>
        <v>0</v>
      </c>
      <c r="C72" s="81" t="str">
        <f t="shared" si="6"/>
        <v/>
      </c>
      <c r="D72" s="81" t="str">
        <f t="shared" si="6"/>
        <v/>
      </c>
      <c r="E72" s="81" t="str">
        <f t="shared" si="6"/>
        <v/>
      </c>
      <c r="F72" s="81" t="str">
        <f t="shared" si="6"/>
        <v/>
      </c>
      <c r="G72" s="81" t="str">
        <f t="shared" si="6"/>
        <v/>
      </c>
      <c r="H72" s="81" t="str">
        <f t="shared" si="6"/>
        <v/>
      </c>
      <c r="I72" s="81" t="str">
        <f t="shared" si="6"/>
        <v/>
      </c>
      <c r="J72" s="81" t="str">
        <f t="shared" si="6"/>
        <v/>
      </c>
      <c r="K72" s="81" t="str">
        <f t="shared" si="6"/>
        <v/>
      </c>
      <c r="L72" s="81" t="str">
        <f t="shared" si="6"/>
        <v/>
      </c>
      <c r="M72" s="81" t="str">
        <f t="shared" si="6"/>
        <v/>
      </c>
      <c r="N72" s="81" t="str">
        <f t="shared" si="6"/>
        <v/>
      </c>
      <c r="O72" s="81" t="str">
        <f t="shared" si="6"/>
        <v/>
      </c>
      <c r="P72" s="81" t="str">
        <f t="shared" si="7"/>
        <v/>
      </c>
      <c r="Q72" s="81" t="str">
        <f t="shared" si="7"/>
        <v/>
      </c>
      <c r="R72" s="81" t="str">
        <f t="shared" si="7"/>
        <v/>
      </c>
      <c r="S72" s="81" t="str">
        <f t="shared" si="7"/>
        <v/>
      </c>
      <c r="T72" s="81" t="str">
        <f t="shared" si="7"/>
        <v/>
      </c>
      <c r="U72" s="81" t="str">
        <f t="shared" si="7"/>
        <v/>
      </c>
      <c r="V72" s="81" t="str">
        <f t="shared" si="7"/>
        <v/>
      </c>
      <c r="W72" s="81" t="str">
        <f t="shared" si="7"/>
        <v/>
      </c>
      <c r="X72" s="81" t="str">
        <f t="shared" si="7"/>
        <v/>
      </c>
      <c r="Y72" s="81" t="str">
        <f t="shared" si="7"/>
        <v/>
      </c>
      <c r="Z72" s="81" t="str">
        <f t="shared" si="7"/>
        <v/>
      </c>
      <c r="AA72" s="81" t="str">
        <f t="shared" si="7"/>
        <v/>
      </c>
    </row>
    <row r="73" spans="1:27" x14ac:dyDescent="0.2">
      <c r="A73" s="98" t="s">
        <v>95</v>
      </c>
      <c r="B73" t="str">
        <f>IF(ISERROR(VLOOKUP(A73,Maßnahmen!$B$1:$N$599,13,FALSE)*1=TRUE),"",VLOOKUP(A73,Maßnahmen!$B$1:$N$599,12,FALSE))</f>
        <v>3a</v>
      </c>
      <c r="C73" s="81" t="str">
        <f t="shared" si="6"/>
        <v/>
      </c>
      <c r="D73" s="81" t="str">
        <f t="shared" si="6"/>
        <v/>
      </c>
      <c r="E73" s="81" t="str">
        <f t="shared" si="6"/>
        <v/>
      </c>
      <c r="F73" s="81" t="str">
        <f t="shared" si="6"/>
        <v>, 6.4</v>
      </c>
      <c r="G73" s="81" t="str">
        <f t="shared" si="6"/>
        <v/>
      </c>
      <c r="H73" s="81" t="str">
        <f t="shared" si="6"/>
        <v/>
      </c>
      <c r="I73" s="81" t="str">
        <f t="shared" si="6"/>
        <v/>
      </c>
      <c r="J73" s="81" t="str">
        <f t="shared" si="6"/>
        <v/>
      </c>
      <c r="K73" s="81" t="str">
        <f t="shared" si="6"/>
        <v/>
      </c>
      <c r="L73" s="81" t="str">
        <f t="shared" si="6"/>
        <v/>
      </c>
      <c r="M73" s="81" t="str">
        <f t="shared" ref="M73:AA88" si="8">IF($B73=M$48,", "&amp;$A73,"")</f>
        <v/>
      </c>
      <c r="N73" s="81" t="str">
        <f t="shared" si="8"/>
        <v/>
      </c>
      <c r="O73" s="81" t="str">
        <f t="shared" si="8"/>
        <v/>
      </c>
      <c r="P73" s="81" t="str">
        <f t="shared" si="8"/>
        <v/>
      </c>
      <c r="Q73" s="81" t="str">
        <f t="shared" si="8"/>
        <v/>
      </c>
      <c r="R73" s="81" t="str">
        <f t="shared" si="8"/>
        <v/>
      </c>
      <c r="S73" s="81" t="str">
        <f t="shared" si="8"/>
        <v/>
      </c>
      <c r="T73" s="81" t="str">
        <f t="shared" si="8"/>
        <v/>
      </c>
      <c r="U73" s="81" t="str">
        <f t="shared" si="8"/>
        <v/>
      </c>
      <c r="V73" s="81" t="str">
        <f t="shared" si="8"/>
        <v/>
      </c>
      <c r="W73" s="81" t="str">
        <f t="shared" si="8"/>
        <v/>
      </c>
      <c r="X73" s="81" t="str">
        <f t="shared" si="8"/>
        <v/>
      </c>
      <c r="Y73" s="81" t="str">
        <f t="shared" si="8"/>
        <v/>
      </c>
      <c r="Z73" s="81" t="str">
        <f t="shared" si="8"/>
        <v/>
      </c>
      <c r="AA73" s="81" t="str">
        <f t="shared" si="8"/>
        <v/>
      </c>
    </row>
    <row r="74" spans="1:27" x14ac:dyDescent="0.2">
      <c r="A74" s="98" t="s">
        <v>96</v>
      </c>
      <c r="B74" t="str">
        <f>IF(ISERROR(VLOOKUP(A74,Maßnahmen!$B$1:$N$599,13,FALSE)*1=TRUE),"",VLOOKUP(A74,Maßnahmen!$B$1:$N$599,12,FALSE))</f>
        <v>4a</v>
      </c>
      <c r="C74" s="81" t="str">
        <f t="shared" ref="C74:O89" si="9">IF($B74=C$48,", "&amp;$A74,"")</f>
        <v/>
      </c>
      <c r="D74" s="81" t="str">
        <f t="shared" si="9"/>
        <v/>
      </c>
      <c r="E74" s="81" t="str">
        <f t="shared" si="9"/>
        <v/>
      </c>
      <c r="F74" s="81" t="str">
        <f t="shared" si="9"/>
        <v/>
      </c>
      <c r="G74" s="81" t="str">
        <f t="shared" si="9"/>
        <v/>
      </c>
      <c r="H74" s="81" t="str">
        <f t="shared" si="9"/>
        <v/>
      </c>
      <c r="I74" s="81" t="str">
        <f t="shared" si="9"/>
        <v>, 7.1</v>
      </c>
      <c r="J74" s="81" t="str">
        <f t="shared" si="9"/>
        <v/>
      </c>
      <c r="K74" s="81" t="str">
        <f t="shared" si="9"/>
        <v/>
      </c>
      <c r="L74" s="81" t="str">
        <f t="shared" si="9"/>
        <v/>
      </c>
      <c r="M74" s="81" t="str">
        <f t="shared" si="9"/>
        <v/>
      </c>
      <c r="N74" s="81" t="str">
        <f t="shared" si="9"/>
        <v/>
      </c>
      <c r="O74" s="81" t="str">
        <f t="shared" si="9"/>
        <v/>
      </c>
      <c r="P74" s="81" t="str">
        <f t="shared" si="8"/>
        <v/>
      </c>
      <c r="Q74" s="81" t="str">
        <f t="shared" si="8"/>
        <v/>
      </c>
      <c r="R74" s="81" t="str">
        <f t="shared" si="8"/>
        <v/>
      </c>
      <c r="S74" s="81" t="str">
        <f t="shared" si="8"/>
        <v/>
      </c>
      <c r="T74" s="81" t="str">
        <f t="shared" si="8"/>
        <v/>
      </c>
      <c r="U74" s="81" t="str">
        <f t="shared" si="8"/>
        <v/>
      </c>
      <c r="V74" s="81" t="str">
        <f t="shared" si="8"/>
        <v/>
      </c>
      <c r="W74" s="81" t="str">
        <f t="shared" si="8"/>
        <v/>
      </c>
      <c r="X74" s="81" t="str">
        <f t="shared" si="8"/>
        <v/>
      </c>
      <c r="Y74" s="81" t="str">
        <f t="shared" si="8"/>
        <v/>
      </c>
      <c r="Z74" s="81" t="str">
        <f t="shared" si="8"/>
        <v/>
      </c>
      <c r="AA74" s="81" t="str">
        <f t="shared" si="8"/>
        <v/>
      </c>
    </row>
    <row r="75" spans="1:27" x14ac:dyDescent="0.2">
      <c r="A75" s="98" t="s">
        <v>97</v>
      </c>
      <c r="B75">
        <f>IF(ISERROR(VLOOKUP(A75,Maßnahmen!$B$1:$N$599,13,FALSE)*1=TRUE),"",VLOOKUP(A75,Maßnahmen!$B$1:$N$599,12,FALSE))</f>
        <v>0</v>
      </c>
      <c r="C75" s="81" t="str">
        <f t="shared" si="9"/>
        <v/>
      </c>
      <c r="D75" s="81" t="str">
        <f t="shared" si="9"/>
        <v/>
      </c>
      <c r="E75" s="81" t="str">
        <f t="shared" si="9"/>
        <v/>
      </c>
      <c r="F75" s="81" t="str">
        <f t="shared" si="9"/>
        <v/>
      </c>
      <c r="G75" s="81" t="str">
        <f t="shared" si="9"/>
        <v/>
      </c>
      <c r="H75" s="81" t="str">
        <f t="shared" si="9"/>
        <v/>
      </c>
      <c r="I75" s="81" t="str">
        <f t="shared" si="9"/>
        <v/>
      </c>
      <c r="J75" s="81" t="str">
        <f t="shared" si="9"/>
        <v/>
      </c>
      <c r="K75" s="81" t="str">
        <f t="shared" si="9"/>
        <v/>
      </c>
      <c r="L75" s="81" t="str">
        <f t="shared" si="9"/>
        <v/>
      </c>
      <c r="M75" s="81" t="str">
        <f t="shared" si="9"/>
        <v/>
      </c>
      <c r="N75" s="81" t="str">
        <f t="shared" si="9"/>
        <v/>
      </c>
      <c r="O75" s="81" t="str">
        <f t="shared" si="9"/>
        <v/>
      </c>
      <c r="P75" s="81" t="str">
        <f t="shared" si="8"/>
        <v/>
      </c>
      <c r="Q75" s="81" t="str">
        <f t="shared" si="8"/>
        <v/>
      </c>
      <c r="R75" s="81" t="str">
        <f t="shared" si="8"/>
        <v/>
      </c>
      <c r="S75" s="81" t="str">
        <f t="shared" si="8"/>
        <v/>
      </c>
      <c r="T75" s="81" t="str">
        <f t="shared" si="8"/>
        <v/>
      </c>
      <c r="U75" s="81" t="str">
        <f t="shared" si="8"/>
        <v/>
      </c>
      <c r="V75" s="81" t="str">
        <f t="shared" si="8"/>
        <v/>
      </c>
      <c r="W75" s="81" t="str">
        <f t="shared" si="8"/>
        <v/>
      </c>
      <c r="X75" s="81" t="str">
        <f t="shared" si="8"/>
        <v/>
      </c>
      <c r="Y75" s="81" t="str">
        <f t="shared" si="8"/>
        <v/>
      </c>
      <c r="Z75" s="81" t="str">
        <f t="shared" si="8"/>
        <v/>
      </c>
      <c r="AA75" s="81" t="str">
        <f t="shared" si="8"/>
        <v/>
      </c>
    </row>
    <row r="76" spans="1:27" x14ac:dyDescent="0.2">
      <c r="A76" s="98" t="s">
        <v>107</v>
      </c>
      <c r="B76">
        <f>IF(ISERROR(VLOOKUP(A76,Maßnahmen!$B$1:$N$599,13,FALSE)*1=TRUE),"",VLOOKUP(A76,Maßnahmen!$B$1:$N$599,12,FALSE))</f>
        <v>0</v>
      </c>
      <c r="C76" s="81" t="str">
        <f t="shared" si="9"/>
        <v/>
      </c>
      <c r="D76" s="81" t="str">
        <f t="shared" si="9"/>
        <v/>
      </c>
      <c r="E76" s="81" t="str">
        <f t="shared" si="9"/>
        <v/>
      </c>
      <c r="F76" s="81" t="str">
        <f t="shared" si="9"/>
        <v/>
      </c>
      <c r="G76" s="81" t="str">
        <f t="shared" si="9"/>
        <v/>
      </c>
      <c r="H76" s="81" t="str">
        <f t="shared" si="9"/>
        <v/>
      </c>
      <c r="I76" s="81" t="str">
        <f t="shared" si="9"/>
        <v/>
      </c>
      <c r="J76" s="81" t="str">
        <f t="shared" si="9"/>
        <v/>
      </c>
      <c r="K76" s="81" t="str">
        <f t="shared" si="9"/>
        <v/>
      </c>
      <c r="L76" s="81" t="str">
        <f t="shared" si="9"/>
        <v/>
      </c>
      <c r="M76" s="81" t="str">
        <f t="shared" si="9"/>
        <v/>
      </c>
      <c r="N76" s="81" t="str">
        <f t="shared" si="9"/>
        <v/>
      </c>
      <c r="O76" s="81" t="str">
        <f t="shared" si="9"/>
        <v/>
      </c>
      <c r="P76" s="81" t="str">
        <f t="shared" si="8"/>
        <v/>
      </c>
      <c r="Q76" s="81" t="str">
        <f t="shared" si="8"/>
        <v/>
      </c>
      <c r="R76" s="81" t="str">
        <f t="shared" si="8"/>
        <v/>
      </c>
      <c r="S76" s="81" t="str">
        <f t="shared" si="8"/>
        <v/>
      </c>
      <c r="T76" s="81" t="str">
        <f t="shared" si="8"/>
        <v/>
      </c>
      <c r="U76" s="81" t="str">
        <f t="shared" si="8"/>
        <v/>
      </c>
      <c r="V76" s="81" t="str">
        <f t="shared" si="8"/>
        <v/>
      </c>
      <c r="W76" s="81" t="str">
        <f t="shared" si="8"/>
        <v/>
      </c>
      <c r="X76" s="81" t="str">
        <f t="shared" si="8"/>
        <v/>
      </c>
      <c r="Y76" s="81" t="str">
        <f t="shared" si="8"/>
        <v/>
      </c>
      <c r="Z76" s="81" t="str">
        <f t="shared" si="8"/>
        <v/>
      </c>
      <c r="AA76" s="81" t="str">
        <f t="shared" si="8"/>
        <v/>
      </c>
    </row>
    <row r="77" spans="1:27" x14ac:dyDescent="0.2">
      <c r="A77" s="98" t="s">
        <v>98</v>
      </c>
      <c r="B77" t="str">
        <f>IF(ISERROR(VLOOKUP(A77,Maßnahmen!$B$1:$N$599,13,FALSE)*1=TRUE),"",VLOOKUP(A77,Maßnahmen!$B$1:$N$599,12,FALSE))</f>
        <v>3b</v>
      </c>
      <c r="C77" s="81" t="str">
        <f t="shared" si="9"/>
        <v/>
      </c>
      <c r="D77" s="81" t="str">
        <f t="shared" si="9"/>
        <v/>
      </c>
      <c r="E77" s="81" t="str">
        <f t="shared" si="9"/>
        <v/>
      </c>
      <c r="F77" s="81" t="str">
        <f t="shared" si="9"/>
        <v/>
      </c>
      <c r="G77" s="81" t="str">
        <f t="shared" si="9"/>
        <v>, 8.1</v>
      </c>
      <c r="H77" s="81" t="str">
        <f t="shared" si="9"/>
        <v/>
      </c>
      <c r="I77" s="81" t="str">
        <f t="shared" si="9"/>
        <v/>
      </c>
      <c r="J77" s="81" t="str">
        <f t="shared" si="9"/>
        <v/>
      </c>
      <c r="K77" s="81" t="str">
        <f t="shared" si="9"/>
        <v/>
      </c>
      <c r="L77" s="81" t="str">
        <f t="shared" si="9"/>
        <v/>
      </c>
      <c r="M77" s="81" t="str">
        <f t="shared" si="9"/>
        <v/>
      </c>
      <c r="N77" s="81" t="str">
        <f t="shared" si="9"/>
        <v/>
      </c>
      <c r="O77" s="81" t="str">
        <f t="shared" si="9"/>
        <v/>
      </c>
      <c r="P77" s="81" t="str">
        <f t="shared" si="8"/>
        <v/>
      </c>
      <c r="Q77" s="81" t="str">
        <f t="shared" si="8"/>
        <v/>
      </c>
      <c r="R77" s="81" t="str">
        <f t="shared" si="8"/>
        <v/>
      </c>
      <c r="S77" s="81" t="str">
        <f t="shared" si="8"/>
        <v/>
      </c>
      <c r="T77" s="81" t="str">
        <f t="shared" si="8"/>
        <v/>
      </c>
      <c r="U77" s="81" t="str">
        <f t="shared" si="8"/>
        <v/>
      </c>
      <c r="V77" s="81" t="str">
        <f t="shared" si="8"/>
        <v/>
      </c>
      <c r="W77" s="81" t="str">
        <f t="shared" si="8"/>
        <v/>
      </c>
      <c r="X77" s="81" t="str">
        <f t="shared" si="8"/>
        <v/>
      </c>
      <c r="Y77" s="81" t="str">
        <f t="shared" si="8"/>
        <v/>
      </c>
      <c r="Z77" s="81" t="str">
        <f t="shared" si="8"/>
        <v/>
      </c>
      <c r="AA77" s="81" t="str">
        <f t="shared" si="8"/>
        <v/>
      </c>
    </row>
    <row r="78" spans="1:27" x14ac:dyDescent="0.2">
      <c r="A78" s="98" t="s">
        <v>99</v>
      </c>
      <c r="B78" t="str">
        <f>IF(ISERROR(VLOOKUP(A78,Maßnahmen!$B$1:$N$599,13,FALSE)*1=TRUE),"",VLOOKUP(A78,Maßnahmen!$B$1:$N$599,12,FALSE))</f>
        <v>3a</v>
      </c>
      <c r="C78" s="81" t="str">
        <f t="shared" si="9"/>
        <v/>
      </c>
      <c r="D78" s="81" t="str">
        <f t="shared" si="9"/>
        <v/>
      </c>
      <c r="E78" s="81" t="str">
        <f t="shared" si="9"/>
        <v/>
      </c>
      <c r="F78" s="81" t="str">
        <f t="shared" si="9"/>
        <v>, 8.2</v>
      </c>
      <c r="G78" s="81" t="str">
        <f t="shared" si="9"/>
        <v/>
      </c>
      <c r="H78" s="81" t="str">
        <f t="shared" si="9"/>
        <v/>
      </c>
      <c r="I78" s="81" t="str">
        <f t="shared" si="9"/>
        <v/>
      </c>
      <c r="J78" s="81" t="str">
        <f t="shared" si="9"/>
        <v/>
      </c>
      <c r="K78" s="81" t="str">
        <f t="shared" si="9"/>
        <v/>
      </c>
      <c r="L78" s="81" t="str">
        <f t="shared" si="9"/>
        <v/>
      </c>
      <c r="M78" s="81" t="str">
        <f t="shared" si="9"/>
        <v/>
      </c>
      <c r="N78" s="81" t="str">
        <f t="shared" si="9"/>
        <v/>
      </c>
      <c r="O78" s="81" t="str">
        <f t="shared" si="9"/>
        <v/>
      </c>
      <c r="P78" s="81" t="str">
        <f t="shared" si="8"/>
        <v/>
      </c>
      <c r="Q78" s="81" t="str">
        <f t="shared" si="8"/>
        <v/>
      </c>
      <c r="R78" s="81" t="str">
        <f t="shared" si="8"/>
        <v/>
      </c>
      <c r="S78" s="81" t="str">
        <f t="shared" si="8"/>
        <v/>
      </c>
      <c r="T78" s="81" t="str">
        <f t="shared" si="8"/>
        <v/>
      </c>
      <c r="U78" s="81" t="str">
        <f t="shared" si="8"/>
        <v/>
      </c>
      <c r="V78" s="81" t="str">
        <f t="shared" si="8"/>
        <v/>
      </c>
      <c r="W78" s="81" t="str">
        <f t="shared" si="8"/>
        <v/>
      </c>
      <c r="X78" s="81" t="str">
        <f t="shared" si="8"/>
        <v/>
      </c>
      <c r="Y78" s="81" t="str">
        <f t="shared" si="8"/>
        <v/>
      </c>
      <c r="Z78" s="81" t="str">
        <f t="shared" si="8"/>
        <v/>
      </c>
      <c r="AA78" s="81" t="str">
        <f t="shared" si="8"/>
        <v/>
      </c>
    </row>
    <row r="79" spans="1:27" x14ac:dyDescent="0.2">
      <c r="A79" s="98" t="s">
        <v>100</v>
      </c>
      <c r="B79">
        <f>IF(ISERROR(VLOOKUP(A79,Maßnahmen!$B$1:$N$599,13,FALSE)*1=TRUE),"",VLOOKUP(A79,Maßnahmen!$B$1:$N$599,12,FALSE))</f>
        <v>0</v>
      </c>
      <c r="C79" s="81" t="str">
        <f t="shared" si="9"/>
        <v/>
      </c>
      <c r="D79" s="81" t="str">
        <f t="shared" si="9"/>
        <v/>
      </c>
      <c r="E79" s="81" t="str">
        <f t="shared" si="9"/>
        <v/>
      </c>
      <c r="F79" s="81" t="str">
        <f t="shared" si="9"/>
        <v/>
      </c>
      <c r="G79" s="81" t="str">
        <f t="shared" si="9"/>
        <v/>
      </c>
      <c r="H79" s="81" t="str">
        <f t="shared" si="9"/>
        <v/>
      </c>
      <c r="I79" s="81" t="str">
        <f t="shared" si="9"/>
        <v/>
      </c>
      <c r="J79" s="81" t="str">
        <f t="shared" si="9"/>
        <v/>
      </c>
      <c r="K79" s="81" t="str">
        <f t="shared" si="9"/>
        <v/>
      </c>
      <c r="L79" s="81" t="str">
        <f t="shared" si="9"/>
        <v/>
      </c>
      <c r="M79" s="81" t="str">
        <f t="shared" si="9"/>
        <v/>
      </c>
      <c r="N79" s="81" t="str">
        <f t="shared" si="9"/>
        <v/>
      </c>
      <c r="O79" s="81" t="str">
        <f t="shared" si="9"/>
        <v/>
      </c>
      <c r="P79" s="81" t="str">
        <f t="shared" si="8"/>
        <v/>
      </c>
      <c r="Q79" s="81" t="str">
        <f t="shared" si="8"/>
        <v/>
      </c>
      <c r="R79" s="81" t="str">
        <f t="shared" si="8"/>
        <v/>
      </c>
      <c r="S79" s="81" t="str">
        <f t="shared" si="8"/>
        <v/>
      </c>
      <c r="T79" s="81" t="str">
        <f t="shared" si="8"/>
        <v/>
      </c>
      <c r="U79" s="81" t="str">
        <f t="shared" si="8"/>
        <v/>
      </c>
      <c r="V79" s="81" t="str">
        <f t="shared" si="8"/>
        <v/>
      </c>
      <c r="W79" s="81" t="str">
        <f t="shared" si="8"/>
        <v/>
      </c>
      <c r="X79" s="81" t="str">
        <f t="shared" si="8"/>
        <v/>
      </c>
      <c r="Y79" s="81" t="str">
        <f t="shared" si="8"/>
        <v/>
      </c>
      <c r="Z79" s="81" t="str">
        <f t="shared" si="8"/>
        <v/>
      </c>
      <c r="AA79" s="81" t="str">
        <f t="shared" si="8"/>
        <v/>
      </c>
    </row>
    <row r="80" spans="1:27" x14ac:dyDescent="0.2">
      <c r="A80" s="98" t="s">
        <v>101</v>
      </c>
      <c r="B80" t="str">
        <f>IF(ISERROR(VLOOKUP(A80,Maßnahmen!$B$1:$N$599,13,FALSE)*1=TRUE),"",VLOOKUP(A80,Maßnahmen!$B$1:$N$599,12,FALSE))</f>
        <v>4a</v>
      </c>
      <c r="C80" s="81" t="str">
        <f t="shared" si="9"/>
        <v/>
      </c>
      <c r="D80" s="81" t="str">
        <f t="shared" si="9"/>
        <v/>
      </c>
      <c r="E80" s="81" t="str">
        <f t="shared" si="9"/>
        <v/>
      </c>
      <c r="F80" s="81" t="str">
        <f t="shared" si="9"/>
        <v/>
      </c>
      <c r="G80" s="81" t="str">
        <f t="shared" si="9"/>
        <v/>
      </c>
      <c r="H80" s="81" t="str">
        <f t="shared" si="9"/>
        <v/>
      </c>
      <c r="I80" s="81" t="str">
        <f t="shared" si="9"/>
        <v>, 8.4</v>
      </c>
      <c r="J80" s="81" t="str">
        <f t="shared" si="9"/>
        <v/>
      </c>
      <c r="K80" s="81" t="str">
        <f t="shared" si="9"/>
        <v/>
      </c>
      <c r="L80" s="81" t="str">
        <f t="shared" si="9"/>
        <v/>
      </c>
      <c r="M80" s="81" t="str">
        <f t="shared" si="9"/>
        <v/>
      </c>
      <c r="N80" s="81" t="str">
        <f t="shared" si="9"/>
        <v/>
      </c>
      <c r="O80" s="81" t="str">
        <f t="shared" si="9"/>
        <v/>
      </c>
      <c r="P80" s="81" t="str">
        <f t="shared" si="8"/>
        <v/>
      </c>
      <c r="Q80" s="81" t="str">
        <f t="shared" si="8"/>
        <v/>
      </c>
      <c r="R80" s="81" t="str">
        <f t="shared" si="8"/>
        <v/>
      </c>
      <c r="S80" s="81" t="str">
        <f t="shared" si="8"/>
        <v/>
      </c>
      <c r="T80" s="81" t="str">
        <f t="shared" si="8"/>
        <v/>
      </c>
      <c r="U80" s="81" t="str">
        <f t="shared" si="8"/>
        <v/>
      </c>
      <c r="V80" s="81" t="str">
        <f t="shared" si="8"/>
        <v/>
      </c>
      <c r="W80" s="81" t="str">
        <f t="shared" si="8"/>
        <v/>
      </c>
      <c r="X80" s="81" t="str">
        <f t="shared" si="8"/>
        <v/>
      </c>
      <c r="Y80" s="81" t="str">
        <f t="shared" si="8"/>
        <v/>
      </c>
      <c r="Z80" s="81" t="str">
        <f t="shared" si="8"/>
        <v/>
      </c>
      <c r="AA80" s="81" t="str">
        <f t="shared" si="8"/>
        <v/>
      </c>
    </row>
    <row r="81" spans="1:27" x14ac:dyDescent="0.2">
      <c r="A81" s="98" t="s">
        <v>102</v>
      </c>
      <c r="B81">
        <f>IF(ISERROR(VLOOKUP(A81,Maßnahmen!$B$1:$N$599,13,FALSE)*1=TRUE),"",VLOOKUP(A81,Maßnahmen!$B$1:$N$599,12,FALSE))</f>
        <v>0</v>
      </c>
      <c r="C81" s="81" t="str">
        <f t="shared" si="9"/>
        <v/>
      </c>
      <c r="D81" s="81" t="str">
        <f t="shared" si="9"/>
        <v/>
      </c>
      <c r="E81" s="81" t="str">
        <f t="shared" si="9"/>
        <v/>
      </c>
      <c r="F81" s="81" t="str">
        <f t="shared" si="9"/>
        <v/>
      </c>
      <c r="G81" s="81" t="str">
        <f t="shared" si="9"/>
        <v/>
      </c>
      <c r="H81" s="81" t="str">
        <f t="shared" si="9"/>
        <v/>
      </c>
      <c r="I81" s="81" t="str">
        <f t="shared" si="9"/>
        <v/>
      </c>
      <c r="J81" s="81" t="str">
        <f t="shared" si="9"/>
        <v/>
      </c>
      <c r="K81" s="81" t="str">
        <f t="shared" si="9"/>
        <v/>
      </c>
      <c r="L81" s="81" t="str">
        <f t="shared" si="9"/>
        <v/>
      </c>
      <c r="M81" s="81" t="str">
        <f t="shared" si="9"/>
        <v/>
      </c>
      <c r="N81" s="81" t="str">
        <f t="shared" si="9"/>
        <v/>
      </c>
      <c r="O81" s="81" t="str">
        <f t="shared" si="9"/>
        <v/>
      </c>
      <c r="P81" s="81" t="str">
        <f t="shared" si="8"/>
        <v/>
      </c>
      <c r="Q81" s="81" t="str">
        <f t="shared" si="8"/>
        <v/>
      </c>
      <c r="R81" s="81" t="str">
        <f t="shared" si="8"/>
        <v/>
      </c>
      <c r="S81" s="81" t="str">
        <f t="shared" si="8"/>
        <v/>
      </c>
      <c r="T81" s="81" t="str">
        <f t="shared" si="8"/>
        <v/>
      </c>
      <c r="U81" s="81" t="str">
        <f t="shared" si="8"/>
        <v/>
      </c>
      <c r="V81" s="81" t="str">
        <f t="shared" si="8"/>
        <v/>
      </c>
      <c r="W81" s="81" t="str">
        <f t="shared" si="8"/>
        <v/>
      </c>
      <c r="X81" s="81" t="str">
        <f t="shared" si="8"/>
        <v/>
      </c>
      <c r="Y81" s="81" t="str">
        <f t="shared" si="8"/>
        <v/>
      </c>
      <c r="Z81" s="81" t="str">
        <f t="shared" si="8"/>
        <v/>
      </c>
      <c r="AA81" s="81" t="str">
        <f t="shared" si="8"/>
        <v/>
      </c>
    </row>
    <row r="82" spans="1:27" x14ac:dyDescent="0.2">
      <c r="A82" s="98" t="s">
        <v>108</v>
      </c>
      <c r="B82">
        <f>IF(ISERROR(VLOOKUP(A82,Maßnahmen!$B$1:$N$599,13,FALSE)*1=TRUE),"",VLOOKUP(A82,Maßnahmen!$B$1:$N$599,12,FALSE))</f>
        <v>0</v>
      </c>
      <c r="C82" s="81" t="str">
        <f t="shared" si="9"/>
        <v/>
      </c>
      <c r="D82" s="81" t="str">
        <f t="shared" si="9"/>
        <v/>
      </c>
      <c r="E82" s="81" t="str">
        <f t="shared" si="9"/>
        <v/>
      </c>
      <c r="F82" s="81" t="str">
        <f t="shared" si="9"/>
        <v/>
      </c>
      <c r="G82" s="81" t="str">
        <f t="shared" si="9"/>
        <v/>
      </c>
      <c r="H82" s="81" t="str">
        <f t="shared" si="9"/>
        <v/>
      </c>
      <c r="I82" s="81" t="str">
        <f t="shared" si="9"/>
        <v/>
      </c>
      <c r="J82" s="81" t="str">
        <f t="shared" si="9"/>
        <v/>
      </c>
      <c r="K82" s="81" t="str">
        <f t="shared" si="9"/>
        <v/>
      </c>
      <c r="L82" s="81" t="str">
        <f t="shared" si="9"/>
        <v/>
      </c>
      <c r="M82" s="81" t="str">
        <f t="shared" si="9"/>
        <v/>
      </c>
      <c r="N82" s="81" t="str">
        <f t="shared" si="9"/>
        <v/>
      </c>
      <c r="O82" s="81" t="str">
        <f t="shared" si="9"/>
        <v/>
      </c>
      <c r="P82" s="81" t="str">
        <f t="shared" si="8"/>
        <v/>
      </c>
      <c r="Q82" s="81" t="str">
        <f t="shared" si="8"/>
        <v/>
      </c>
      <c r="R82" s="81" t="str">
        <f t="shared" si="8"/>
        <v/>
      </c>
      <c r="S82" s="81" t="str">
        <f t="shared" si="8"/>
        <v/>
      </c>
      <c r="T82" s="81" t="str">
        <f t="shared" si="8"/>
        <v/>
      </c>
      <c r="U82" s="81" t="str">
        <f t="shared" si="8"/>
        <v/>
      </c>
      <c r="V82" s="81" t="str">
        <f t="shared" si="8"/>
        <v/>
      </c>
      <c r="W82" s="81" t="str">
        <f t="shared" si="8"/>
        <v/>
      </c>
      <c r="X82" s="81" t="str">
        <f t="shared" si="8"/>
        <v/>
      </c>
      <c r="Y82" s="81" t="str">
        <f t="shared" si="8"/>
        <v/>
      </c>
      <c r="Z82" s="81" t="str">
        <f t="shared" si="8"/>
        <v/>
      </c>
      <c r="AA82" s="81" t="str">
        <f t="shared" si="8"/>
        <v/>
      </c>
    </row>
    <row r="83" spans="1:27" x14ac:dyDescent="0.2">
      <c r="A83" s="98" t="s">
        <v>109</v>
      </c>
      <c r="B83" t="str">
        <f>IF(ISERROR(VLOOKUP(A83,Maßnahmen!$B$1:$N$599,13,FALSE)*1=TRUE),"",VLOOKUP(A83,Maßnahmen!$B$1:$N$599,12,FALSE))</f>
        <v>3a</v>
      </c>
      <c r="C83" s="81" t="str">
        <f t="shared" si="9"/>
        <v/>
      </c>
      <c r="D83" s="81" t="str">
        <f t="shared" si="9"/>
        <v/>
      </c>
      <c r="E83" s="81" t="str">
        <f t="shared" si="9"/>
        <v/>
      </c>
      <c r="F83" s="81" t="str">
        <f t="shared" si="9"/>
        <v>, 8.7</v>
      </c>
      <c r="G83" s="81" t="str">
        <f t="shared" si="9"/>
        <v/>
      </c>
      <c r="H83" s="81" t="str">
        <f t="shared" si="9"/>
        <v/>
      </c>
      <c r="I83" s="81" t="str">
        <f t="shared" si="9"/>
        <v/>
      </c>
      <c r="J83" s="81" t="str">
        <f t="shared" si="9"/>
        <v/>
      </c>
      <c r="K83" s="81" t="str">
        <f t="shared" si="9"/>
        <v/>
      </c>
      <c r="L83" s="81" t="str">
        <f t="shared" si="9"/>
        <v/>
      </c>
      <c r="M83" s="81" t="str">
        <f t="shared" si="9"/>
        <v/>
      </c>
      <c r="N83" s="81" t="str">
        <f t="shared" si="9"/>
        <v/>
      </c>
      <c r="O83" s="81" t="str">
        <f t="shared" si="9"/>
        <v/>
      </c>
      <c r="P83" s="81" t="str">
        <f t="shared" si="8"/>
        <v/>
      </c>
      <c r="Q83" s="81" t="str">
        <f t="shared" si="8"/>
        <v/>
      </c>
      <c r="R83" s="81" t="str">
        <f t="shared" si="8"/>
        <v/>
      </c>
      <c r="S83" s="81" t="str">
        <f t="shared" si="8"/>
        <v/>
      </c>
      <c r="T83" s="81" t="str">
        <f t="shared" si="8"/>
        <v/>
      </c>
      <c r="U83" s="81" t="str">
        <f t="shared" si="8"/>
        <v/>
      </c>
      <c r="V83" s="81" t="str">
        <f t="shared" si="8"/>
        <v/>
      </c>
      <c r="W83" s="81" t="str">
        <f t="shared" si="8"/>
        <v/>
      </c>
      <c r="X83" s="81" t="str">
        <f t="shared" si="8"/>
        <v/>
      </c>
      <c r="Y83" s="81" t="str">
        <f t="shared" si="8"/>
        <v/>
      </c>
      <c r="Z83" s="81" t="str">
        <f t="shared" si="8"/>
        <v/>
      </c>
      <c r="AA83" s="81" t="str">
        <f t="shared" si="8"/>
        <v/>
      </c>
    </row>
    <row r="84" spans="1:27" x14ac:dyDescent="0.2">
      <c r="A84" s="98" t="s">
        <v>110</v>
      </c>
      <c r="B84">
        <f>IF(ISERROR(VLOOKUP(A84,Maßnahmen!$B$1:$N$599,13,FALSE)*1=TRUE),"",VLOOKUP(A84,Maßnahmen!$B$1:$N$599,12,FALSE))</f>
        <v>0</v>
      </c>
      <c r="C84" s="81" t="str">
        <f>IF($B84=C$48,", "&amp;$A84,"")</f>
        <v/>
      </c>
      <c r="D84" s="81" t="str">
        <f>IF($B84=D$48,", "&amp;$A84,"")</f>
        <v/>
      </c>
      <c r="E84" s="81" t="str">
        <f t="shared" si="9"/>
        <v/>
      </c>
      <c r="F84" s="81" t="str">
        <f t="shared" si="9"/>
        <v/>
      </c>
      <c r="G84" s="81" t="str">
        <f t="shared" si="9"/>
        <v/>
      </c>
      <c r="H84" s="81" t="str">
        <f t="shared" si="9"/>
        <v/>
      </c>
      <c r="I84" s="81" t="str">
        <f t="shared" si="9"/>
        <v/>
      </c>
      <c r="J84" s="81" t="str">
        <f t="shared" si="9"/>
        <v/>
      </c>
      <c r="K84" s="81" t="str">
        <f t="shared" si="9"/>
        <v/>
      </c>
      <c r="L84" s="81" t="str">
        <f t="shared" si="9"/>
        <v/>
      </c>
      <c r="M84" s="81" t="str">
        <f t="shared" si="9"/>
        <v/>
      </c>
      <c r="N84" s="81" t="str">
        <f t="shared" si="9"/>
        <v/>
      </c>
      <c r="O84" s="81" t="str">
        <f t="shared" si="9"/>
        <v/>
      </c>
      <c r="P84" s="81" t="str">
        <f t="shared" si="8"/>
        <v/>
      </c>
      <c r="Q84" s="81" t="str">
        <f t="shared" si="8"/>
        <v/>
      </c>
      <c r="R84" s="81" t="str">
        <f t="shared" si="8"/>
        <v/>
      </c>
      <c r="S84" s="81" t="str">
        <f t="shared" si="8"/>
        <v/>
      </c>
      <c r="T84" s="81" t="str">
        <f t="shared" si="8"/>
        <v/>
      </c>
      <c r="U84" s="81" t="str">
        <f t="shared" si="8"/>
        <v/>
      </c>
      <c r="V84" s="81" t="str">
        <f t="shared" si="8"/>
        <v/>
      </c>
      <c r="W84" s="81" t="str">
        <f t="shared" si="8"/>
        <v/>
      </c>
      <c r="X84" s="81" t="str">
        <f t="shared" si="8"/>
        <v/>
      </c>
      <c r="Y84" s="81" t="str">
        <f t="shared" si="8"/>
        <v/>
      </c>
      <c r="Z84" s="81" t="str">
        <f t="shared" si="8"/>
        <v/>
      </c>
      <c r="AA84" s="81" t="str">
        <f t="shared" si="8"/>
        <v/>
      </c>
    </row>
    <row r="85" spans="1:27" x14ac:dyDescent="0.2">
      <c r="A85" s="98" t="s">
        <v>111</v>
      </c>
      <c r="B85">
        <f>IF(ISERROR(VLOOKUP(A85,Maßnahmen!$B$1:$N$599,13,FALSE)*1=TRUE),"",VLOOKUP(A85,Maßnahmen!$B$1:$N$599,12,FALSE))</f>
        <v>0</v>
      </c>
      <c r="C85" s="81" t="str">
        <f t="shared" ref="C85:D89" si="10">IF($B85=C$48,", "&amp;$A85,"")</f>
        <v/>
      </c>
      <c r="D85" s="81" t="str">
        <f t="shared" si="10"/>
        <v/>
      </c>
      <c r="E85" s="81" t="str">
        <f t="shared" si="9"/>
        <v/>
      </c>
      <c r="F85" s="81" t="str">
        <f t="shared" si="9"/>
        <v/>
      </c>
      <c r="G85" s="81" t="str">
        <f t="shared" si="9"/>
        <v/>
      </c>
      <c r="H85" s="81" t="str">
        <f t="shared" si="9"/>
        <v/>
      </c>
      <c r="I85" s="81" t="str">
        <f t="shared" si="9"/>
        <v/>
      </c>
      <c r="J85" s="81" t="str">
        <f t="shared" si="9"/>
        <v/>
      </c>
      <c r="K85" s="81" t="str">
        <f t="shared" si="9"/>
        <v/>
      </c>
      <c r="L85" s="81" t="str">
        <f t="shared" si="9"/>
        <v/>
      </c>
      <c r="M85" s="81" t="str">
        <f t="shared" si="9"/>
        <v/>
      </c>
      <c r="N85" s="81" t="str">
        <f t="shared" si="9"/>
        <v/>
      </c>
      <c r="O85" s="81" t="str">
        <f t="shared" si="9"/>
        <v/>
      </c>
      <c r="P85" s="81" t="str">
        <f t="shared" si="8"/>
        <v/>
      </c>
      <c r="Q85" s="81" t="str">
        <f t="shared" si="8"/>
        <v/>
      </c>
      <c r="R85" s="81" t="str">
        <f t="shared" si="8"/>
        <v/>
      </c>
      <c r="S85" s="81" t="str">
        <f t="shared" si="8"/>
        <v/>
      </c>
      <c r="T85" s="81" t="str">
        <f t="shared" si="8"/>
        <v/>
      </c>
      <c r="U85" s="81" t="str">
        <f t="shared" si="8"/>
        <v/>
      </c>
      <c r="V85" s="81" t="str">
        <f t="shared" si="8"/>
        <v/>
      </c>
      <c r="W85" s="81" t="str">
        <f t="shared" si="8"/>
        <v/>
      </c>
      <c r="X85" s="81" t="str">
        <f t="shared" si="8"/>
        <v/>
      </c>
      <c r="Y85" s="81" t="str">
        <f t="shared" si="8"/>
        <v/>
      </c>
      <c r="Z85" s="81" t="str">
        <f t="shared" si="8"/>
        <v/>
      </c>
      <c r="AA85" s="81" t="str">
        <f t="shared" si="8"/>
        <v/>
      </c>
    </row>
    <row r="86" spans="1:27" x14ac:dyDescent="0.2">
      <c r="A86" s="98" t="s">
        <v>112</v>
      </c>
      <c r="B86">
        <f>IF(ISERROR(VLOOKUP(A86,Maßnahmen!$B$1:$N$599,13,FALSE)*1=TRUE),"",VLOOKUP(A86,Maßnahmen!$B$1:$N$599,12,FALSE))</f>
        <v>0</v>
      </c>
      <c r="C86" s="81" t="str">
        <f t="shared" si="10"/>
        <v/>
      </c>
      <c r="D86" s="81" t="str">
        <f t="shared" si="10"/>
        <v/>
      </c>
      <c r="E86" s="81" t="str">
        <f t="shared" si="9"/>
        <v/>
      </c>
      <c r="F86" s="81" t="str">
        <f t="shared" si="9"/>
        <v/>
      </c>
      <c r="G86" s="81" t="str">
        <f t="shared" si="9"/>
        <v/>
      </c>
      <c r="H86" s="81" t="str">
        <f t="shared" si="9"/>
        <v/>
      </c>
      <c r="I86" s="81" t="str">
        <f t="shared" si="9"/>
        <v/>
      </c>
      <c r="J86" s="81" t="str">
        <f t="shared" si="9"/>
        <v/>
      </c>
      <c r="K86" s="81" t="str">
        <f t="shared" si="9"/>
        <v/>
      </c>
      <c r="L86" s="81" t="str">
        <f t="shared" si="9"/>
        <v/>
      </c>
      <c r="M86" s="81" t="str">
        <f t="shared" si="9"/>
        <v/>
      </c>
      <c r="N86" s="81" t="str">
        <f t="shared" si="9"/>
        <v/>
      </c>
      <c r="O86" s="81" t="str">
        <f t="shared" si="9"/>
        <v/>
      </c>
      <c r="P86" s="81" t="str">
        <f t="shared" si="8"/>
        <v/>
      </c>
      <c r="Q86" s="81" t="str">
        <f t="shared" si="8"/>
        <v/>
      </c>
      <c r="R86" s="81" t="str">
        <f t="shared" si="8"/>
        <v/>
      </c>
      <c r="S86" s="81" t="str">
        <f t="shared" si="8"/>
        <v/>
      </c>
      <c r="T86" s="81" t="str">
        <f t="shared" si="8"/>
        <v/>
      </c>
      <c r="U86" s="81" t="str">
        <f t="shared" si="8"/>
        <v/>
      </c>
      <c r="V86" s="81" t="str">
        <f t="shared" si="8"/>
        <v/>
      </c>
      <c r="W86" s="81" t="str">
        <f t="shared" si="8"/>
        <v/>
      </c>
      <c r="X86" s="81" t="str">
        <f t="shared" si="8"/>
        <v/>
      </c>
      <c r="Y86" s="81" t="str">
        <f t="shared" si="8"/>
        <v/>
      </c>
      <c r="Z86" s="81" t="str">
        <f t="shared" si="8"/>
        <v/>
      </c>
      <c r="AA86" s="81" t="str">
        <f t="shared" si="8"/>
        <v/>
      </c>
    </row>
    <row r="87" spans="1:27" x14ac:dyDescent="0.2">
      <c r="A87" s="98" t="s">
        <v>103</v>
      </c>
      <c r="B87">
        <f>IF(ISERROR(VLOOKUP(A87,Maßnahmen!$B$1:$N$599,13,FALSE)*1=TRUE),"",VLOOKUP(A87,Maßnahmen!$B$1:$N$599,12,FALSE))</f>
        <v>0</v>
      </c>
      <c r="C87" s="81" t="str">
        <f t="shared" si="10"/>
        <v/>
      </c>
      <c r="D87" s="81" t="str">
        <f t="shared" si="10"/>
        <v/>
      </c>
      <c r="E87" s="81" t="str">
        <f t="shared" si="9"/>
        <v/>
      </c>
      <c r="F87" s="81" t="str">
        <f t="shared" si="9"/>
        <v/>
      </c>
      <c r="G87" s="81" t="str">
        <f t="shared" si="9"/>
        <v/>
      </c>
      <c r="H87" s="81" t="str">
        <f t="shared" si="9"/>
        <v/>
      </c>
      <c r="I87" s="81" t="str">
        <f t="shared" si="9"/>
        <v/>
      </c>
      <c r="J87" s="81" t="str">
        <f t="shared" si="9"/>
        <v/>
      </c>
      <c r="K87" s="81" t="str">
        <f t="shared" si="9"/>
        <v/>
      </c>
      <c r="L87" s="81" t="str">
        <f t="shared" si="9"/>
        <v/>
      </c>
      <c r="M87" s="81" t="str">
        <f t="shared" si="9"/>
        <v/>
      </c>
      <c r="N87" s="81" t="str">
        <f t="shared" si="9"/>
        <v/>
      </c>
      <c r="O87" s="81" t="str">
        <f t="shared" si="9"/>
        <v/>
      </c>
      <c r="P87" s="81" t="str">
        <f t="shared" si="8"/>
        <v/>
      </c>
      <c r="Q87" s="81" t="str">
        <f t="shared" si="8"/>
        <v/>
      </c>
      <c r="R87" s="81" t="str">
        <f t="shared" si="8"/>
        <v/>
      </c>
      <c r="S87" s="81" t="str">
        <f t="shared" si="8"/>
        <v/>
      </c>
      <c r="T87" s="81" t="str">
        <f t="shared" si="8"/>
        <v/>
      </c>
      <c r="U87" s="81" t="str">
        <f t="shared" si="8"/>
        <v/>
      </c>
      <c r="V87" s="81" t="str">
        <f t="shared" si="8"/>
        <v/>
      </c>
      <c r="W87" s="81" t="str">
        <f t="shared" si="8"/>
        <v/>
      </c>
      <c r="X87" s="81" t="str">
        <f t="shared" si="8"/>
        <v/>
      </c>
      <c r="Y87" s="81" t="str">
        <f t="shared" si="8"/>
        <v/>
      </c>
      <c r="Z87" s="81" t="str">
        <f t="shared" si="8"/>
        <v/>
      </c>
      <c r="AA87" s="81" t="str">
        <f t="shared" si="8"/>
        <v/>
      </c>
    </row>
    <row r="88" spans="1:27" x14ac:dyDescent="0.2">
      <c r="A88" s="98" t="s">
        <v>104</v>
      </c>
      <c r="B88">
        <f>IF(ISERROR(VLOOKUP(A88,Maßnahmen!$B$1:$N$599,13,FALSE)*1=TRUE),"",VLOOKUP(A88,Maßnahmen!$B$1:$N$599,12,FALSE))</f>
        <v>0</v>
      </c>
      <c r="C88" s="81" t="str">
        <f t="shared" si="10"/>
        <v/>
      </c>
      <c r="D88" s="81" t="str">
        <f t="shared" si="10"/>
        <v/>
      </c>
      <c r="E88" s="81" t="str">
        <f t="shared" si="9"/>
        <v/>
      </c>
      <c r="F88" s="81" t="str">
        <f t="shared" si="9"/>
        <v/>
      </c>
      <c r="G88" s="81" t="str">
        <f t="shared" si="9"/>
        <v/>
      </c>
      <c r="H88" s="81" t="str">
        <f t="shared" si="9"/>
        <v/>
      </c>
      <c r="I88" s="81" t="str">
        <f t="shared" si="9"/>
        <v/>
      </c>
      <c r="J88" s="81" t="str">
        <f t="shared" si="9"/>
        <v/>
      </c>
      <c r="K88" s="81" t="str">
        <f t="shared" si="9"/>
        <v/>
      </c>
      <c r="L88" s="81" t="str">
        <f t="shared" si="9"/>
        <v/>
      </c>
      <c r="M88" s="81" t="str">
        <f t="shared" si="9"/>
        <v/>
      </c>
      <c r="N88" s="81" t="str">
        <f t="shared" si="9"/>
        <v/>
      </c>
      <c r="O88" s="81" t="str">
        <f t="shared" si="9"/>
        <v/>
      </c>
      <c r="P88" s="81" t="str">
        <f t="shared" si="8"/>
        <v/>
      </c>
      <c r="Q88" s="81" t="str">
        <f t="shared" si="8"/>
        <v/>
      </c>
      <c r="R88" s="81" t="str">
        <f t="shared" si="8"/>
        <v/>
      </c>
      <c r="S88" s="81" t="str">
        <f t="shared" si="8"/>
        <v/>
      </c>
      <c r="T88" s="81" t="str">
        <f t="shared" si="8"/>
        <v/>
      </c>
      <c r="U88" s="81" t="str">
        <f t="shared" si="8"/>
        <v/>
      </c>
      <c r="V88" s="81" t="str">
        <f t="shared" si="8"/>
        <v/>
      </c>
      <c r="W88" s="81" t="str">
        <f t="shared" si="8"/>
        <v/>
      </c>
      <c r="X88" s="81" t="str">
        <f t="shared" si="8"/>
        <v/>
      </c>
      <c r="Y88" s="81" t="str">
        <f t="shared" si="8"/>
        <v/>
      </c>
      <c r="Z88" s="81" t="str">
        <f t="shared" si="8"/>
        <v/>
      </c>
      <c r="AA88" s="81" t="str">
        <f t="shared" si="8"/>
        <v/>
      </c>
    </row>
    <row r="89" spans="1:27" x14ac:dyDescent="0.2">
      <c r="A89" s="98" t="s">
        <v>105</v>
      </c>
      <c r="B89">
        <f>IF(ISERROR(VLOOKUP(A89,Maßnahmen!$B$1:$N$599,13,FALSE)*1=TRUE),"",VLOOKUP(A89,Maßnahmen!$B$1:$N$599,12,FALSE))</f>
        <v>0</v>
      </c>
      <c r="C89" s="81" t="str">
        <f t="shared" si="10"/>
        <v/>
      </c>
      <c r="D89" s="81" t="str">
        <f t="shared" si="10"/>
        <v/>
      </c>
      <c r="E89" s="81" t="str">
        <f t="shared" si="9"/>
        <v/>
      </c>
      <c r="F89" s="81" t="str">
        <f t="shared" si="9"/>
        <v/>
      </c>
      <c r="G89" s="81" t="str">
        <f t="shared" si="9"/>
        <v/>
      </c>
      <c r="H89" s="81" t="str">
        <f t="shared" si="9"/>
        <v/>
      </c>
      <c r="I89" s="81" t="str">
        <f t="shared" si="9"/>
        <v/>
      </c>
      <c r="J89" s="81" t="str">
        <f t="shared" si="9"/>
        <v/>
      </c>
      <c r="K89" s="81" t="str">
        <f t="shared" si="9"/>
        <v/>
      </c>
      <c r="L89" s="81" t="str">
        <f t="shared" si="9"/>
        <v/>
      </c>
      <c r="M89" s="81" t="str">
        <f t="shared" si="9"/>
        <v/>
      </c>
      <c r="N89" s="81" t="str">
        <f t="shared" si="9"/>
        <v/>
      </c>
      <c r="O89" s="81" t="str">
        <f t="shared" si="9"/>
        <v/>
      </c>
      <c r="P89" s="81" t="str">
        <f t="shared" ref="P89:AA89" si="11">IF($B89=P$48,", "&amp;$A89,"")</f>
        <v/>
      </c>
      <c r="Q89" s="81" t="str">
        <f t="shared" si="11"/>
        <v/>
      </c>
      <c r="R89" s="81" t="str">
        <f t="shared" si="11"/>
        <v/>
      </c>
      <c r="S89" s="81" t="str">
        <f t="shared" si="11"/>
        <v/>
      </c>
      <c r="T89" s="81" t="str">
        <f t="shared" si="11"/>
        <v/>
      </c>
      <c r="U89" s="81" t="str">
        <f t="shared" si="11"/>
        <v/>
      </c>
      <c r="V89" s="81" t="str">
        <f t="shared" si="11"/>
        <v/>
      </c>
      <c r="W89" s="81" t="str">
        <f t="shared" si="11"/>
        <v/>
      </c>
      <c r="X89" s="81" t="str">
        <f t="shared" si="11"/>
        <v/>
      </c>
      <c r="Y89" s="81" t="str">
        <f t="shared" si="11"/>
        <v/>
      </c>
      <c r="Z89" s="81" t="str">
        <f t="shared" si="11"/>
        <v/>
      </c>
      <c r="AA89" s="81" t="str">
        <f t="shared" si="11"/>
        <v/>
      </c>
    </row>
    <row r="90" spans="1:27" x14ac:dyDescent="0.2">
      <c r="C90" s="81" t="str">
        <f>CONCATENATE(C49,C50,C51,C52,C53,C54,C55,C56,C57,C58,C59,C60,C61,C62,C63,C64,C65,C66,C67,C68,C69,C70,C71,C72,C73,C74,C75,C76,C77,C78)</f>
        <v/>
      </c>
      <c r="D90" s="81" t="str">
        <f t="shared" ref="D90:J90" si="12">CONCATENATE(D49,D50,D51,D52,D53,D54,D55,D56,D57,D58,D59,D60,D61,D62,D63,D64,D65,D66,D67,D68,D69,D70,D71,D72,D73,D74,D75,D76,D77,D78)</f>
        <v>, 1.4, 2.1, 4.1, 4.3, 5.1, 5.4</v>
      </c>
      <c r="E90" s="81" t="str">
        <f t="shared" si="12"/>
        <v>, 4.2</v>
      </c>
      <c r="F90" s="81" t="str">
        <f t="shared" si="12"/>
        <v>, 2.2, 6.1, 6.2, 6.4, 8.2</v>
      </c>
      <c r="G90" s="81" t="str">
        <f t="shared" si="12"/>
        <v>, 1.1, 8.1</v>
      </c>
      <c r="H90" s="81" t="str">
        <f t="shared" si="12"/>
        <v/>
      </c>
      <c r="I90" s="81" t="str">
        <f t="shared" si="12"/>
        <v>, 7.1</v>
      </c>
      <c r="J90" s="81" t="str">
        <f t="shared" si="12"/>
        <v>, 1.2</v>
      </c>
      <c r="K90" s="81" t="str">
        <f t="shared" ref="K90:AA90" si="13">CONCATENATE(K49,K50,K51,K52,K53,K54,K55,K56,K57,K58,K59,K60,K61,K62,K63,K64,K65,K66,K67,K68,K69,K70,K71,K72,K73,K74,K75,K76,K77,K78)</f>
        <v/>
      </c>
      <c r="L90" s="81" t="str">
        <f t="shared" si="13"/>
        <v/>
      </c>
      <c r="M90" s="81" t="str">
        <f t="shared" si="13"/>
        <v/>
      </c>
      <c r="N90" s="81" t="str">
        <f t="shared" si="13"/>
        <v/>
      </c>
      <c r="O90" s="81" t="str">
        <f t="shared" si="13"/>
        <v/>
      </c>
      <c r="P90" s="81" t="str">
        <f t="shared" si="13"/>
        <v/>
      </c>
      <c r="Q90" s="81" t="str">
        <f t="shared" si="13"/>
        <v/>
      </c>
      <c r="R90" s="81" t="str">
        <f t="shared" si="13"/>
        <v/>
      </c>
      <c r="S90" s="81" t="str">
        <f t="shared" si="13"/>
        <v/>
      </c>
      <c r="T90" s="81" t="str">
        <f t="shared" si="13"/>
        <v/>
      </c>
      <c r="U90" s="81" t="str">
        <f t="shared" si="13"/>
        <v/>
      </c>
      <c r="V90" s="81" t="str">
        <f t="shared" si="13"/>
        <v/>
      </c>
      <c r="W90" s="81" t="str">
        <f t="shared" si="13"/>
        <v/>
      </c>
      <c r="X90" s="81" t="str">
        <f t="shared" si="13"/>
        <v/>
      </c>
      <c r="Y90" s="81" t="str">
        <f t="shared" si="13"/>
        <v/>
      </c>
      <c r="Z90" s="81" t="str">
        <f t="shared" si="13"/>
        <v/>
      </c>
      <c r="AA90" s="81" t="str">
        <f t="shared" si="13"/>
        <v/>
      </c>
    </row>
    <row r="91" spans="1:27" ht="38.25" x14ac:dyDescent="0.2">
      <c r="C91" s="117" t="str">
        <f t="shared" ref="C91:AA91" si="14">CONCATENATE(C90,C79,C80,C81,C82,C83,C84,C85,C86,C87,C88,C89,)</f>
        <v/>
      </c>
      <c r="D91" s="117" t="str">
        <f t="shared" si="14"/>
        <v>, 1.4, 2.1, 4.1, 4.3, 5.1, 5.4</v>
      </c>
      <c r="E91" s="117" t="str">
        <f t="shared" si="14"/>
        <v>, 4.2</v>
      </c>
      <c r="F91" s="117" t="str">
        <f t="shared" si="14"/>
        <v>, 2.2, 6.1, 6.2, 6.4, 8.2, 8.7</v>
      </c>
      <c r="G91" s="117" t="str">
        <f t="shared" si="14"/>
        <v>, 1.1, 8.1</v>
      </c>
      <c r="H91" s="117" t="str">
        <f t="shared" si="14"/>
        <v/>
      </c>
      <c r="I91" s="117" t="str">
        <f t="shared" si="14"/>
        <v>, 7.1, 8.4</v>
      </c>
      <c r="J91" s="117" t="str">
        <f t="shared" si="14"/>
        <v>, 1.2</v>
      </c>
      <c r="K91" s="117" t="str">
        <f t="shared" si="14"/>
        <v/>
      </c>
      <c r="L91" s="117" t="str">
        <f t="shared" si="14"/>
        <v/>
      </c>
      <c r="M91" s="117" t="str">
        <f t="shared" si="14"/>
        <v/>
      </c>
      <c r="N91" s="117" t="str">
        <f t="shared" si="14"/>
        <v/>
      </c>
      <c r="O91" s="117" t="str">
        <f t="shared" si="14"/>
        <v/>
      </c>
      <c r="P91" s="117" t="str">
        <f t="shared" si="14"/>
        <v/>
      </c>
      <c r="Q91" s="117" t="str">
        <f t="shared" si="14"/>
        <v/>
      </c>
      <c r="R91" s="117" t="str">
        <f t="shared" si="14"/>
        <v/>
      </c>
      <c r="S91" s="117" t="str">
        <f t="shared" si="14"/>
        <v/>
      </c>
      <c r="T91" s="117" t="str">
        <f t="shared" si="14"/>
        <v/>
      </c>
      <c r="U91" s="117" t="str">
        <f t="shared" si="14"/>
        <v/>
      </c>
      <c r="V91" s="117" t="str">
        <f t="shared" si="14"/>
        <v/>
      </c>
      <c r="W91" s="117" t="str">
        <f t="shared" si="14"/>
        <v/>
      </c>
      <c r="X91" s="117" t="str">
        <f t="shared" si="14"/>
        <v/>
      </c>
      <c r="Y91" s="117" t="str">
        <f t="shared" si="14"/>
        <v/>
      </c>
      <c r="Z91" s="117" t="str">
        <f t="shared" si="14"/>
        <v/>
      </c>
      <c r="AA91" s="117" t="str">
        <f t="shared" si="14"/>
        <v/>
      </c>
    </row>
  </sheetData>
  <sheetProtection sheet="1" selectLockedCells="1"/>
  <phoneticPr fontId="26" type="noConversion"/>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Aufbau der Hochschuleinrichtung</vt:lpstr>
      <vt:lpstr>Checkliste</vt:lpstr>
      <vt:lpstr>Maßnahmen</vt:lpstr>
      <vt:lpstr>Matrix 1</vt:lpstr>
      <vt:lpstr>Matrix 2</vt:lpstr>
      <vt:lpstr>Auswertung</vt:lpstr>
      <vt:lpstr>'Aufbau der Hochschuleinrichtung'!Druckbereich</vt:lpstr>
      <vt:lpstr>Maßnahmen!Druckbereich</vt:lpstr>
      <vt:lpstr>'Matrix 1'!Druckbereich</vt:lpstr>
      <vt:lpstr>'Matrix 2'!Druckbereich</vt:lpstr>
      <vt:lpstr>Checkliste!Drucktitel</vt:lpstr>
      <vt:lpstr>Maßnahmen!Drucktitel</vt:lpstr>
    </vt:vector>
  </TitlesOfParts>
  <Company>Tierärztliche Hochschule Hannover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dlauen</dc:creator>
  <cp:lastModifiedBy>Jens Ohrt</cp:lastModifiedBy>
  <cp:lastPrinted>2012-08-24T06:56:26Z</cp:lastPrinted>
  <dcterms:created xsi:type="dcterms:W3CDTF">2010-10-25T09:30:26Z</dcterms:created>
  <dcterms:modified xsi:type="dcterms:W3CDTF">2015-04-13T15:46:10Z</dcterms:modified>
</cp:coreProperties>
</file>